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JEC VIG MAYO 31 2021" sheetId="1" r:id="rId1"/>
  </sheets>
  <definedNames>
    <definedName name="_xlnm._FilterDatabase" localSheetId="0" hidden="1">'EJEC VIG MAYO 31 2021'!$J$91:$M$92</definedName>
    <definedName name="_xlnm.Print_Titles" localSheetId="0">'EJEC VIG MAYO 31 2021'!$1:$7</definedName>
  </definedNames>
  <calcPr fullCalcOnLoad="1"/>
</workbook>
</file>

<file path=xl/sharedStrings.xml><?xml version="1.0" encoding="utf-8"?>
<sst xmlns="http://schemas.openxmlformats.org/spreadsheetml/2006/main" count="132" uniqueCount="132">
  <si>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</si>
  <si>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</si>
  <si>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</si>
  <si>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</si>
  <si>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</si>
  <si>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</si>
  <si>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Compromisos  Mes</t>
  </si>
  <si>
    <t>Compromisos Acumulad.</t>
  </si>
  <si>
    <t>Eje Ptal %</t>
  </si>
  <si>
    <t>Giro Mes Presupuestal</t>
  </si>
  <si>
    <t>% Ej.Giro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</si>
  <si>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</si>
  <si>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</si>
  <si>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</si>
  <si>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</si>
  <si>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</si>
  <si>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</si>
  <si>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</si>
  <si>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</si>
  <si>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</si>
  <si>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</si>
  <si>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</si>
  <si>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</si>
  <si>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</si>
  <si>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</si>
  <si>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</si>
  <si>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</si>
  <si>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</si>
  <si>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</si>
  <si>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</si>
  <si>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</si>
  <si>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</si>
  <si>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13101010301      Indemnización por vacaciones</t>
  </si>
  <si>
    <t>13101010302      Bonificación por recreación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</si>
  <si>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</si>
  <si>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</si>
  <si>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</si>
  <si>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</si>
  <si>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</si>
  <si>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</si>
  <si>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</si>
  <si>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</si>
  <si>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</si>
  <si>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</si>
  <si>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</si>
  <si>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131020202020109  Servicios de seguros generales de responsabilidad</t>
  </si>
  <si>
    <t>131020202020112  Otros servicios de seguros distintos de los seguro</t>
  </si>
  <si>
    <t>131020202030401  Servicios de telefonía fija</t>
  </si>
  <si>
    <t>131020202030402  Servicios de telecomunicaciones móviles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</si>
  <si>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</si>
  <si>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</si>
  <si>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</si>
  <si>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</si>
  <si>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</si>
  <si>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</si>
  <si>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</si>
  <si>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</si>
  <si>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</si>
  <si>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</si>
  <si>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</si>
  <si>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</si>
  <si>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</si>
  <si>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</si>
  <si>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</si>
  <si>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</si>
  <si>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</si>
  <si>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</si>
  <si>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</si>
  <si>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</si>
  <si>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</si>
  <si>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</si>
  <si>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</si>
  <si>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MAYO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</si>
  <si>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</si>
  <si>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</si>
  <si>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</si>
  <si>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</si>
  <si>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</si>
  <si>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</si>
  <si>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Código/Nombre</t>
  </si>
  <si>
    <t xml:space="preserve">Giros Acumulados </t>
  </si>
  <si>
    <t>131010103 Remuneraciones no constitutivas de factor salarial</t>
  </si>
  <si>
    <t>131010102 Contribuciones inherentes a la nómina</t>
  </si>
  <si>
    <t>13101010102 Factores salariales especiales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</si>
  <si>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</si>
  <si>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</si>
  <si>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</si>
  <si>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</si>
  <si>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</si>
  <si>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</si>
  <si>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</si>
  <si>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</si>
  <si>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</si>
  <si>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</si>
  <si>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</si>
  <si>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</si>
  <si>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</si>
  <si>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</si>
  <si>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</si>
  <si>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</si>
  <si>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</si>
  <si>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</si>
  <si>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</si>
  <si>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</si>
  <si>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</si>
  <si>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</si>
  <si>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</si>
  <si>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1310202010302    Productos metálicos elaborados (excepto maquinaria y equipo)</t>
  </si>
  <si>
    <t>131020202020108  Servicios de seguros contra incendio, terremoto o sustracción</t>
  </si>
  <si>
    <t>131020202020110 Servicios de seguro obligatorio de accidentes de tránsito (SOAT)</t>
  </si>
  <si>
    <t>131020202030404  Servicios de telecomunicaciones a través de internet</t>
  </si>
  <si>
    <t>131020202020202  Servicios de administración de bienes inmuebles a comisión o por contrato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</si>
  <si>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</si>
  <si>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</si>
  <si>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</si>
  <si>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131020202030603  Servicios de mantenimiento y reparación de computadores y equipo periférico</t>
  </si>
  <si>
    <t>131020202030605  Servicios de mantenimiento y reparación de otra maquinaria y otro equipo</t>
  </si>
  <si>
    <t>131020202030604  Servicios de mantenimiento y reparación de maquinaria y equipo de transporte</t>
  </si>
  <si>
    <t>131020202030607  Servicios de instalación (distintos de los servicios de construcción)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</si>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</sst>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 quotePrefix="1">
      <alignment horizontal="left"/>
    </xf>
    <xf numFmtId="3" fontId="0" fillId="0" borderId="10" xfId="0" applyNumberFormat="1" applyBorder="1" applyAlignment="1">
      <alignment/>
    </xf>
    <xf numFmtId="0" fontId="36" fillId="0" borderId="10" xfId="0" applyFont="1" applyBorder="1" applyAlignment="1">
      <alignment wrapText="1"/>
    </xf>
    <xf numFmtId="0" fontId="36" fillId="33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wrapText="1"/>
    </xf>
    <xf numFmtId="0" fontId="36" fillId="33" borderId="10" xfId="0" applyFont="1" applyFill="1" applyBorder="1" applyAlignment="1">
      <alignment wrapText="1"/>
    </xf>
    <xf numFmtId="0" fontId="36" fillId="0" borderId="11" xfId="0" applyFont="1" applyBorder="1" applyAlignment="1">
      <alignment vertical="top" wrapText="1"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10" fontId="36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selection activeCell="G16" sqref="G16"/>
    </sheetView>
  </sheetViews>
  <sheetFormatPr defaultColWidth="11.421875" defaultRowHeight="15"/>
  <cols>
    <col min="1" max="1" width="44.7109375" style="0" customWidth="1"/>
    <col min="2" max="2" width="16.28125" style="0" customWidth="1"/>
    <col min="3" max="3" width="14.00390625" style="0" customWidth="1"/>
    <col min="4" max="4" width="15.28125" style="0" customWidth="1"/>
    <col min="5" max="5" width="16.8515625" style="0" customWidth="1"/>
    <col min="6" max="6" width="12.140625" style="0" customWidth="1"/>
    <col min="7" max="7" width="16.00390625" style="0" customWidth="1"/>
    <col min="8" max="8" width="16.421875" style="0" customWidth="1"/>
    <col min="9" max="9" width="18.140625" style="0" customWidth="1"/>
    <col min="10" max="10" width="11.421875" style="0" customWidth="1"/>
    <col min="11" max="11" width="17.7109375" style="0" customWidth="1"/>
    <col min="12" max="12" width="16.28125" style="0" customWidth="1"/>
  </cols>
  <sheetData>
    <row r="1" spans="1:13" ht="14.25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8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8" ht="6.75" customHeight="1">
      <c r="A3" s="1"/>
      <c r="B3" s="1"/>
      <c r="C3" s="1"/>
      <c r="D3" s="1"/>
      <c r="E3" s="1"/>
      <c r="F3" s="1"/>
      <c r="G3" s="1"/>
      <c r="H3" s="1"/>
    </row>
    <row r="4" spans="1:13" ht="14.25">
      <c r="A4" s="2" t="s">
        <v>66</v>
      </c>
      <c r="B4" s="2" t="s">
        <v>67</v>
      </c>
      <c r="C4" s="1"/>
      <c r="D4" s="1"/>
      <c r="E4" s="1"/>
      <c r="F4" s="1"/>
      <c r="G4" s="1"/>
      <c r="H4" s="2"/>
      <c r="I4" s="2"/>
      <c r="L4" s="2" t="s">
        <v>68</v>
      </c>
      <c r="M4" s="2" t="s">
        <v>72</v>
      </c>
    </row>
    <row r="5" spans="1:13" ht="14.25">
      <c r="A5" s="2" t="s">
        <v>69</v>
      </c>
      <c r="B5" s="3" t="s">
        <v>70</v>
      </c>
      <c r="C5" s="1"/>
      <c r="D5" s="1"/>
      <c r="E5" s="1"/>
      <c r="F5" s="1"/>
      <c r="G5" s="1"/>
      <c r="H5" s="2"/>
      <c r="I5" s="2"/>
      <c r="L5" s="2" t="s">
        <v>71</v>
      </c>
      <c r="M5" s="2">
        <v>2021</v>
      </c>
    </row>
    <row r="6" spans="1:9" ht="7.5" customHeight="1">
      <c r="A6" s="2"/>
      <c r="B6" s="3"/>
      <c r="C6" s="1"/>
      <c r="D6" s="1"/>
      <c r="E6" s="1"/>
      <c r="F6" s="1"/>
      <c r="G6" s="1"/>
      <c r="I6" s="2"/>
    </row>
    <row r="7" spans="1:13" ht="30" customHeight="1">
      <c r="A7" s="7" t="s">
        <v>79</v>
      </c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80</v>
      </c>
      <c r="M7" s="15" t="s">
        <v>10</v>
      </c>
    </row>
    <row r="8" spans="1:13" ht="14.25">
      <c r="A8" s="5" t="s">
        <v>73</v>
      </c>
      <c r="B8" s="12">
        <f>+B9+B98</f>
        <v>36546050000</v>
      </c>
      <c r="C8" s="12">
        <f aca="true" t="shared" si="0" ref="C8:L8">+C9+C98</f>
        <v>0</v>
      </c>
      <c r="D8" s="12">
        <f t="shared" si="0"/>
        <v>-164000000</v>
      </c>
      <c r="E8" s="12">
        <f t="shared" si="0"/>
        <v>36382050000</v>
      </c>
      <c r="F8" s="12">
        <f t="shared" si="0"/>
        <v>0</v>
      </c>
      <c r="G8" s="12">
        <f t="shared" si="0"/>
        <v>36382050000</v>
      </c>
      <c r="H8" s="12">
        <f t="shared" si="0"/>
        <v>2827789361</v>
      </c>
      <c r="I8" s="12">
        <f t="shared" si="0"/>
        <v>17288197964</v>
      </c>
      <c r="J8" s="16">
        <f>+I8/G8</f>
        <v>0.47518482229561004</v>
      </c>
      <c r="K8" s="12">
        <f t="shared" si="0"/>
        <v>2419548855</v>
      </c>
      <c r="L8" s="12">
        <f t="shared" si="0"/>
        <v>6558920753</v>
      </c>
      <c r="M8" s="16">
        <f>+L8/G8</f>
        <v>0.1802790319127152</v>
      </c>
    </row>
    <row r="9" spans="1:13" ht="14.25">
      <c r="A9" s="5" t="s">
        <v>74</v>
      </c>
      <c r="B9" s="12">
        <f>+B10+B44+B91+B94</f>
        <v>11868430000</v>
      </c>
      <c r="C9" s="12">
        <f aca="true" t="shared" si="1" ref="C9:L9">+C10+C44+C91+C94</f>
        <v>0</v>
      </c>
      <c r="D9" s="12">
        <f t="shared" si="1"/>
        <v>0</v>
      </c>
      <c r="E9" s="12">
        <f t="shared" si="1"/>
        <v>11868430000</v>
      </c>
      <c r="F9" s="12">
        <f t="shared" si="1"/>
        <v>0</v>
      </c>
      <c r="G9" s="12">
        <f t="shared" si="1"/>
        <v>11868430000</v>
      </c>
      <c r="H9" s="12">
        <f t="shared" si="1"/>
        <v>678617188</v>
      </c>
      <c r="I9" s="12">
        <f t="shared" si="1"/>
        <v>3692834256</v>
      </c>
      <c r="J9" s="16">
        <f aca="true" t="shared" si="2" ref="J9:J72">+I9/G9</f>
        <v>0.3111476628332475</v>
      </c>
      <c r="K9" s="12">
        <f t="shared" si="1"/>
        <v>907551531</v>
      </c>
      <c r="L9" s="12">
        <f t="shared" si="1"/>
        <v>3511187966</v>
      </c>
      <c r="M9" s="16">
        <f aca="true" t="shared" si="3" ref="M9:M72">+L9/G9</f>
        <v>0.29584266545785753</v>
      </c>
    </row>
    <row r="10" spans="1:13" ht="14.25">
      <c r="A10" s="6" t="s">
        <v>75</v>
      </c>
      <c r="B10" s="12">
        <f>+B11</f>
        <v>10108230000</v>
      </c>
      <c r="C10" s="12">
        <f aca="true" t="shared" si="4" ref="C10:L10">+C11</f>
        <v>0</v>
      </c>
      <c r="D10" s="12">
        <f t="shared" si="4"/>
        <v>0</v>
      </c>
      <c r="E10" s="12">
        <f t="shared" si="4"/>
        <v>10108230000</v>
      </c>
      <c r="F10" s="12">
        <f t="shared" si="4"/>
        <v>0</v>
      </c>
      <c r="G10" s="12">
        <f t="shared" si="4"/>
        <v>10108230000</v>
      </c>
      <c r="H10" s="12">
        <f t="shared" si="4"/>
        <v>660995582</v>
      </c>
      <c r="I10" s="12">
        <f t="shared" si="4"/>
        <v>3268095760</v>
      </c>
      <c r="J10" s="16">
        <f t="shared" si="2"/>
        <v>0.3233103876742021</v>
      </c>
      <c r="K10" s="12">
        <f t="shared" si="4"/>
        <v>662675182</v>
      </c>
      <c r="L10" s="12">
        <f t="shared" si="4"/>
        <v>3224429160</v>
      </c>
      <c r="M10" s="16">
        <f t="shared" si="3"/>
        <v>0.31899048201317143</v>
      </c>
    </row>
    <row r="11" spans="1:13" ht="14.25">
      <c r="A11" s="5" t="s">
        <v>76</v>
      </c>
      <c r="B11" s="12">
        <f>+B12+B27+B39</f>
        <v>10108230000</v>
      </c>
      <c r="C11" s="12">
        <f aca="true" t="shared" si="5" ref="C11:L11">+C12+C27+C39</f>
        <v>0</v>
      </c>
      <c r="D11" s="12">
        <f t="shared" si="5"/>
        <v>0</v>
      </c>
      <c r="E11" s="12">
        <f t="shared" si="5"/>
        <v>10108230000</v>
      </c>
      <c r="F11" s="12">
        <f t="shared" si="5"/>
        <v>0</v>
      </c>
      <c r="G11" s="12">
        <f t="shared" si="5"/>
        <v>10108230000</v>
      </c>
      <c r="H11" s="12">
        <f t="shared" si="5"/>
        <v>660995582</v>
      </c>
      <c r="I11" s="12">
        <f t="shared" si="5"/>
        <v>3268095760</v>
      </c>
      <c r="J11" s="16">
        <f t="shared" si="2"/>
        <v>0.3233103876742021</v>
      </c>
      <c r="K11" s="12">
        <f t="shared" si="5"/>
        <v>662675182</v>
      </c>
      <c r="L11" s="12">
        <f t="shared" si="5"/>
        <v>3224429160</v>
      </c>
      <c r="M11" s="16">
        <f t="shared" si="3"/>
        <v>0.31899048201317143</v>
      </c>
    </row>
    <row r="12" spans="1:13" ht="14.25">
      <c r="A12" s="5" t="s">
        <v>77</v>
      </c>
      <c r="B12" s="12">
        <f>+B13+B23</f>
        <v>7433038000</v>
      </c>
      <c r="C12" s="12">
        <f aca="true" t="shared" si="6" ref="C12:L12">+C13+C23</f>
        <v>-162179986</v>
      </c>
      <c r="D12" s="12">
        <f t="shared" si="6"/>
        <v>-278179986</v>
      </c>
      <c r="E12" s="12">
        <f t="shared" si="6"/>
        <v>7154858014</v>
      </c>
      <c r="F12" s="12">
        <f t="shared" si="6"/>
        <v>0</v>
      </c>
      <c r="G12" s="12">
        <f t="shared" si="6"/>
        <v>7154858014</v>
      </c>
      <c r="H12" s="12">
        <f t="shared" si="6"/>
        <v>520132876</v>
      </c>
      <c r="I12" s="12">
        <f t="shared" si="6"/>
        <v>2487783498</v>
      </c>
      <c r="J12" s="16">
        <f t="shared" si="2"/>
        <v>0.3477055020703588</v>
      </c>
      <c r="K12" s="12">
        <f t="shared" si="6"/>
        <v>521812476</v>
      </c>
      <c r="L12" s="12">
        <f t="shared" si="6"/>
        <v>2444116898</v>
      </c>
      <c r="M12" s="16">
        <f t="shared" si="3"/>
        <v>0.34160243197245366</v>
      </c>
    </row>
    <row r="13" spans="1:13" ht="14.25">
      <c r="A13" s="5" t="s">
        <v>78</v>
      </c>
      <c r="B13" s="12">
        <f>SUM(B14:B22)</f>
        <v>5330680000</v>
      </c>
      <c r="C13" s="12">
        <f aca="true" t="shared" si="7" ref="C13:L13">SUM(C14:C22)</f>
        <v>-162179986</v>
      </c>
      <c r="D13" s="12">
        <f t="shared" si="7"/>
        <v>-278179986</v>
      </c>
      <c r="E13" s="12">
        <f t="shared" si="7"/>
        <v>5052500014</v>
      </c>
      <c r="F13" s="12">
        <f t="shared" si="7"/>
        <v>0</v>
      </c>
      <c r="G13" s="12">
        <f t="shared" si="7"/>
        <v>5052500014</v>
      </c>
      <c r="H13" s="12">
        <f t="shared" si="7"/>
        <v>403232727</v>
      </c>
      <c r="I13" s="12">
        <f t="shared" si="7"/>
        <v>1916838197</v>
      </c>
      <c r="J13" s="16">
        <f t="shared" si="2"/>
        <v>0.3793841052327803</v>
      </c>
      <c r="K13" s="12">
        <f t="shared" si="7"/>
        <v>404912327</v>
      </c>
      <c r="L13" s="12">
        <f t="shared" si="7"/>
        <v>1873171597</v>
      </c>
      <c r="M13" s="16">
        <f t="shared" si="3"/>
        <v>0.3707415322730566</v>
      </c>
    </row>
    <row r="14" spans="1:13" ht="14.25">
      <c r="A14" s="13" t="s">
        <v>11</v>
      </c>
      <c r="B14" s="4">
        <v>3806753000</v>
      </c>
      <c r="C14" s="4">
        <v>0</v>
      </c>
      <c r="D14" s="4">
        <v>-30000000</v>
      </c>
      <c r="E14" s="4">
        <v>3776753000</v>
      </c>
      <c r="F14" s="4">
        <v>0</v>
      </c>
      <c r="G14" s="4">
        <v>3776753000</v>
      </c>
      <c r="H14" s="4">
        <v>334182807</v>
      </c>
      <c r="I14" s="4">
        <v>1505833052</v>
      </c>
      <c r="J14" s="17">
        <f t="shared" si="2"/>
        <v>0.39871102293425065</v>
      </c>
      <c r="K14" s="4">
        <v>335862407</v>
      </c>
      <c r="L14" s="4">
        <v>1462166452</v>
      </c>
      <c r="M14" s="17">
        <f t="shared" si="3"/>
        <v>0.3871490807050395</v>
      </c>
    </row>
    <row r="15" spans="1:13" ht="14.25">
      <c r="A15" s="13" t="s">
        <v>12</v>
      </c>
      <c r="B15" s="4">
        <v>0</v>
      </c>
      <c r="C15" s="4">
        <v>0</v>
      </c>
      <c r="D15" s="4">
        <v>30000000</v>
      </c>
      <c r="E15" s="4">
        <v>30000000</v>
      </c>
      <c r="F15" s="4">
        <v>0</v>
      </c>
      <c r="G15" s="4">
        <v>30000000</v>
      </c>
      <c r="H15" s="4">
        <v>0</v>
      </c>
      <c r="I15" s="4">
        <v>4485734</v>
      </c>
      <c r="J15" s="17">
        <f t="shared" si="2"/>
        <v>0.14952446666666666</v>
      </c>
      <c r="K15" s="4">
        <v>0</v>
      </c>
      <c r="L15" s="4">
        <v>4485734</v>
      </c>
      <c r="M15" s="17">
        <f t="shared" si="3"/>
        <v>0.14952446666666666</v>
      </c>
    </row>
    <row r="16" spans="1:13" ht="14.25">
      <c r="A16" s="13" t="s">
        <v>13</v>
      </c>
      <c r="B16" s="4">
        <v>475596000</v>
      </c>
      <c r="C16" s="4">
        <v>0</v>
      </c>
      <c r="D16" s="4">
        <v>0</v>
      </c>
      <c r="E16" s="4">
        <v>475596000</v>
      </c>
      <c r="F16" s="4">
        <v>0</v>
      </c>
      <c r="G16" s="4">
        <v>475596000</v>
      </c>
      <c r="H16" s="4">
        <v>39887408</v>
      </c>
      <c r="I16" s="4">
        <v>199437040</v>
      </c>
      <c r="J16" s="17">
        <f t="shared" si="2"/>
        <v>0.4193412896660191</v>
      </c>
      <c r="K16" s="4">
        <v>39887408</v>
      </c>
      <c r="L16" s="4">
        <v>199437040</v>
      </c>
      <c r="M16" s="17">
        <f t="shared" si="3"/>
        <v>0.4193412896660191</v>
      </c>
    </row>
    <row r="17" spans="1:13" ht="28.5">
      <c r="A17" s="13" t="s">
        <v>102</v>
      </c>
      <c r="B17" s="4">
        <v>38740000</v>
      </c>
      <c r="C17" s="4">
        <v>0</v>
      </c>
      <c r="D17" s="4">
        <v>0</v>
      </c>
      <c r="E17" s="4">
        <v>38740000</v>
      </c>
      <c r="F17" s="4">
        <v>0</v>
      </c>
      <c r="G17" s="4">
        <v>38740000</v>
      </c>
      <c r="H17" s="4">
        <v>657507</v>
      </c>
      <c r="I17" s="4">
        <v>3475262</v>
      </c>
      <c r="J17" s="17">
        <f t="shared" si="2"/>
        <v>0.08970733092410944</v>
      </c>
      <c r="K17" s="4">
        <v>657507</v>
      </c>
      <c r="L17" s="4">
        <v>3475262</v>
      </c>
      <c r="M17" s="17">
        <f t="shared" si="3"/>
        <v>0.08970733092410944</v>
      </c>
    </row>
    <row r="18" spans="1:13" ht="14.25">
      <c r="A18" s="13" t="s">
        <v>14</v>
      </c>
      <c r="B18" s="4">
        <v>21186000</v>
      </c>
      <c r="C18" s="4">
        <v>0</v>
      </c>
      <c r="D18" s="4">
        <v>0</v>
      </c>
      <c r="E18" s="4">
        <v>21186000</v>
      </c>
      <c r="F18" s="4">
        <v>0</v>
      </c>
      <c r="G18" s="4">
        <v>21186000</v>
      </c>
      <c r="H18" s="4">
        <v>1809718</v>
      </c>
      <c r="I18" s="4">
        <v>8343747</v>
      </c>
      <c r="J18" s="17">
        <f t="shared" si="2"/>
        <v>0.39383305012744263</v>
      </c>
      <c r="K18" s="4">
        <v>1809718</v>
      </c>
      <c r="L18" s="4">
        <v>8343747</v>
      </c>
      <c r="M18" s="17">
        <f t="shared" si="3"/>
        <v>0.39383305012744263</v>
      </c>
    </row>
    <row r="19" spans="1:13" ht="14.25">
      <c r="A19" s="13" t="s">
        <v>15</v>
      </c>
      <c r="B19" s="4">
        <v>13718000</v>
      </c>
      <c r="C19" s="4">
        <v>0</v>
      </c>
      <c r="D19" s="4">
        <v>0</v>
      </c>
      <c r="E19" s="4">
        <v>13718000</v>
      </c>
      <c r="F19" s="4">
        <v>0</v>
      </c>
      <c r="G19" s="4">
        <v>13718000</v>
      </c>
      <c r="H19" s="4">
        <v>1123666</v>
      </c>
      <c r="I19" s="4">
        <v>5175474</v>
      </c>
      <c r="J19" s="17">
        <f t="shared" si="2"/>
        <v>0.3772761335471643</v>
      </c>
      <c r="K19" s="4">
        <v>1123666</v>
      </c>
      <c r="L19" s="4">
        <v>5175474</v>
      </c>
      <c r="M19" s="17">
        <f t="shared" si="3"/>
        <v>0.3772761335471643</v>
      </c>
    </row>
    <row r="20" spans="1:13" ht="28.5">
      <c r="A20" s="13" t="s">
        <v>16</v>
      </c>
      <c r="B20" s="4">
        <v>132570000</v>
      </c>
      <c r="C20" s="4">
        <v>0</v>
      </c>
      <c r="D20" s="4">
        <v>0</v>
      </c>
      <c r="E20" s="4">
        <v>132570000</v>
      </c>
      <c r="F20" s="4">
        <v>0</v>
      </c>
      <c r="G20" s="4">
        <v>132570000</v>
      </c>
      <c r="H20" s="4">
        <v>2850938</v>
      </c>
      <c r="I20" s="4">
        <v>58584293</v>
      </c>
      <c r="J20" s="17">
        <f t="shared" si="2"/>
        <v>0.4419121445274195</v>
      </c>
      <c r="K20" s="4">
        <v>2850938</v>
      </c>
      <c r="L20" s="4">
        <v>58584293</v>
      </c>
      <c r="M20" s="17">
        <f t="shared" si="3"/>
        <v>0.4419121445274195</v>
      </c>
    </row>
    <row r="21" spans="1:13" ht="14.25">
      <c r="A21" s="13" t="s">
        <v>17</v>
      </c>
      <c r="B21" s="4">
        <v>568997000</v>
      </c>
      <c r="C21" s="4">
        <v>-162179986</v>
      </c>
      <c r="D21" s="4">
        <v>-278179986</v>
      </c>
      <c r="E21" s="4">
        <v>290817014</v>
      </c>
      <c r="F21" s="4">
        <v>0</v>
      </c>
      <c r="G21" s="4">
        <v>290817014</v>
      </c>
      <c r="H21" s="4">
        <v>0</v>
      </c>
      <c r="I21" s="4">
        <v>18038015</v>
      </c>
      <c r="J21" s="17">
        <f t="shared" si="2"/>
        <v>0.06202530846424274</v>
      </c>
      <c r="K21" s="4">
        <v>0</v>
      </c>
      <c r="L21" s="4">
        <v>18038015</v>
      </c>
      <c r="M21" s="17">
        <f t="shared" si="3"/>
        <v>0.06202530846424274</v>
      </c>
    </row>
    <row r="22" spans="1:13" ht="14.25">
      <c r="A22" s="13" t="s">
        <v>18</v>
      </c>
      <c r="B22" s="4">
        <v>273120000</v>
      </c>
      <c r="C22" s="4">
        <v>0</v>
      </c>
      <c r="D22" s="4">
        <v>0</v>
      </c>
      <c r="E22" s="4">
        <v>273120000</v>
      </c>
      <c r="F22" s="4">
        <v>0</v>
      </c>
      <c r="G22" s="4">
        <v>273120000</v>
      </c>
      <c r="H22" s="4">
        <v>22720683</v>
      </c>
      <c r="I22" s="4">
        <v>113465580</v>
      </c>
      <c r="J22" s="17">
        <f t="shared" si="2"/>
        <v>0.41544222319859403</v>
      </c>
      <c r="K22" s="4">
        <v>22720683</v>
      </c>
      <c r="L22" s="4">
        <v>113465580</v>
      </c>
      <c r="M22" s="17">
        <f t="shared" si="3"/>
        <v>0.41544222319859403</v>
      </c>
    </row>
    <row r="23" spans="1:13" ht="14.25">
      <c r="A23" s="5" t="s">
        <v>83</v>
      </c>
      <c r="B23" s="12">
        <f>SUM(B24:B26)</f>
        <v>2102358000</v>
      </c>
      <c r="C23" s="12">
        <f aca="true" t="shared" si="8" ref="C23:L23">SUM(C24:C26)</f>
        <v>0</v>
      </c>
      <c r="D23" s="12">
        <f t="shared" si="8"/>
        <v>0</v>
      </c>
      <c r="E23" s="12">
        <f t="shared" si="8"/>
        <v>2102358000</v>
      </c>
      <c r="F23" s="12">
        <f t="shared" si="8"/>
        <v>0</v>
      </c>
      <c r="G23" s="12">
        <f t="shared" si="8"/>
        <v>2102358000</v>
      </c>
      <c r="H23" s="12">
        <f t="shared" si="8"/>
        <v>116900149</v>
      </c>
      <c r="I23" s="12">
        <f t="shared" si="8"/>
        <v>570945301</v>
      </c>
      <c r="J23" s="16">
        <f t="shared" si="2"/>
        <v>0.2715737762074775</v>
      </c>
      <c r="K23" s="12">
        <f t="shared" si="8"/>
        <v>116900149</v>
      </c>
      <c r="L23" s="12">
        <f t="shared" si="8"/>
        <v>570945301</v>
      </c>
      <c r="M23" s="16">
        <f t="shared" si="3"/>
        <v>0.2715737762074775</v>
      </c>
    </row>
    <row r="24" spans="1:13" ht="14.25">
      <c r="A24" s="13" t="s">
        <v>19</v>
      </c>
      <c r="B24" s="4">
        <v>137648000</v>
      </c>
      <c r="C24" s="4">
        <v>0</v>
      </c>
      <c r="D24" s="4">
        <v>0</v>
      </c>
      <c r="E24" s="4">
        <v>137648000</v>
      </c>
      <c r="F24" s="4">
        <v>0</v>
      </c>
      <c r="G24" s="4">
        <v>137648000</v>
      </c>
      <c r="H24" s="4">
        <v>8550976</v>
      </c>
      <c r="I24" s="4">
        <v>41490240</v>
      </c>
      <c r="J24" s="17">
        <f t="shared" si="2"/>
        <v>0.30142275950249914</v>
      </c>
      <c r="K24" s="4">
        <v>8550976</v>
      </c>
      <c r="L24" s="4">
        <v>41490240</v>
      </c>
      <c r="M24" s="17">
        <f t="shared" si="3"/>
        <v>0.30142275950249914</v>
      </c>
    </row>
    <row r="25" spans="1:13" ht="14.25">
      <c r="A25" s="13" t="s">
        <v>20</v>
      </c>
      <c r="B25" s="4">
        <v>1336372000</v>
      </c>
      <c r="C25" s="4">
        <v>0</v>
      </c>
      <c r="D25" s="4">
        <v>0</v>
      </c>
      <c r="E25" s="4">
        <v>1336372000</v>
      </c>
      <c r="F25" s="4">
        <v>0</v>
      </c>
      <c r="G25" s="4">
        <v>1336372000</v>
      </c>
      <c r="H25" s="4">
        <v>108349173</v>
      </c>
      <c r="I25" s="4">
        <v>529455061</v>
      </c>
      <c r="J25" s="17">
        <f t="shared" si="2"/>
        <v>0.3961883824264501</v>
      </c>
      <c r="K25" s="4">
        <v>108349173</v>
      </c>
      <c r="L25" s="4">
        <v>529455061</v>
      </c>
      <c r="M25" s="17">
        <f t="shared" si="3"/>
        <v>0.3961883824264501</v>
      </c>
    </row>
    <row r="26" spans="1:13" ht="14.25">
      <c r="A26" s="13" t="s">
        <v>21</v>
      </c>
      <c r="B26" s="4">
        <v>628338000</v>
      </c>
      <c r="C26" s="4">
        <v>0</v>
      </c>
      <c r="D26" s="4">
        <v>0</v>
      </c>
      <c r="E26" s="4">
        <v>628338000</v>
      </c>
      <c r="F26" s="4">
        <v>0</v>
      </c>
      <c r="G26" s="4">
        <v>628338000</v>
      </c>
      <c r="H26" s="4">
        <v>0</v>
      </c>
      <c r="I26" s="4">
        <v>0</v>
      </c>
      <c r="J26" s="17">
        <f t="shared" si="2"/>
        <v>0</v>
      </c>
      <c r="K26" s="4">
        <v>0</v>
      </c>
      <c r="L26" s="4">
        <v>0</v>
      </c>
      <c r="M26" s="17">
        <f t="shared" si="3"/>
        <v>0</v>
      </c>
    </row>
    <row r="27" spans="1:13" ht="14.25">
      <c r="A27" s="5" t="s">
        <v>82</v>
      </c>
      <c r="B27" s="12">
        <f>SUM(B28:B38)</f>
        <v>2581069000</v>
      </c>
      <c r="C27" s="12">
        <f aca="true" t="shared" si="9" ref="C27:L27">SUM(C28:C38)</f>
        <v>162179986</v>
      </c>
      <c r="D27" s="12">
        <f t="shared" si="9"/>
        <v>162179986</v>
      </c>
      <c r="E27" s="12">
        <f t="shared" si="9"/>
        <v>2743248986</v>
      </c>
      <c r="F27" s="12">
        <f t="shared" si="9"/>
        <v>0</v>
      </c>
      <c r="G27" s="12">
        <f t="shared" si="9"/>
        <v>2743248986</v>
      </c>
      <c r="H27" s="12">
        <f t="shared" si="9"/>
        <v>138842300</v>
      </c>
      <c r="I27" s="12">
        <f t="shared" si="9"/>
        <v>597119252</v>
      </c>
      <c r="J27" s="16">
        <f t="shared" si="2"/>
        <v>0.21766863126437333</v>
      </c>
      <c r="K27" s="12">
        <f t="shared" si="9"/>
        <v>138842300</v>
      </c>
      <c r="L27" s="12">
        <f t="shared" si="9"/>
        <v>597119252</v>
      </c>
      <c r="M27" s="16">
        <f t="shared" si="3"/>
        <v>0.21766863126437333</v>
      </c>
    </row>
    <row r="28" spans="1:13" ht="28.5">
      <c r="A28" s="13" t="s">
        <v>22</v>
      </c>
      <c r="B28" s="4">
        <v>432200000</v>
      </c>
      <c r="C28" s="4">
        <v>0</v>
      </c>
      <c r="D28" s="4">
        <v>0</v>
      </c>
      <c r="E28" s="4">
        <v>432200000</v>
      </c>
      <c r="F28" s="4">
        <v>0</v>
      </c>
      <c r="G28" s="4">
        <v>432200000</v>
      </c>
      <c r="H28" s="4">
        <v>31605900</v>
      </c>
      <c r="I28" s="4">
        <v>140368600</v>
      </c>
      <c r="J28" s="17">
        <f t="shared" si="2"/>
        <v>0.32477695511337346</v>
      </c>
      <c r="K28" s="4">
        <v>31605900</v>
      </c>
      <c r="L28" s="4">
        <v>140368600</v>
      </c>
      <c r="M28" s="17">
        <f t="shared" si="3"/>
        <v>0.32477695511337346</v>
      </c>
    </row>
    <row r="29" spans="1:13" ht="28.5">
      <c r="A29" s="13" t="s">
        <v>23</v>
      </c>
      <c r="B29" s="4">
        <v>279447000</v>
      </c>
      <c r="C29" s="4">
        <v>0</v>
      </c>
      <c r="D29" s="4">
        <v>0</v>
      </c>
      <c r="E29" s="4">
        <v>279447000</v>
      </c>
      <c r="F29" s="4">
        <v>0</v>
      </c>
      <c r="G29" s="4">
        <v>279447000</v>
      </c>
      <c r="H29" s="4">
        <v>21386300</v>
      </c>
      <c r="I29" s="4">
        <v>80389100</v>
      </c>
      <c r="J29" s="17">
        <f t="shared" si="2"/>
        <v>0.28767208093126784</v>
      </c>
      <c r="K29" s="4">
        <v>21386300</v>
      </c>
      <c r="L29" s="4">
        <v>80389100</v>
      </c>
      <c r="M29" s="17">
        <f t="shared" si="3"/>
        <v>0.28767208093126784</v>
      </c>
    </row>
    <row r="30" spans="1:13" ht="28.5">
      <c r="A30" s="13" t="s">
        <v>24</v>
      </c>
      <c r="B30" s="4">
        <v>504076000</v>
      </c>
      <c r="C30" s="4">
        <v>0</v>
      </c>
      <c r="D30" s="4">
        <v>0</v>
      </c>
      <c r="E30" s="4">
        <v>504076000</v>
      </c>
      <c r="F30" s="4">
        <v>0</v>
      </c>
      <c r="G30" s="4">
        <v>504076000</v>
      </c>
      <c r="H30" s="4">
        <v>37760800</v>
      </c>
      <c r="I30" s="4">
        <v>158435700</v>
      </c>
      <c r="J30" s="17">
        <f t="shared" si="2"/>
        <v>0.31430915179457064</v>
      </c>
      <c r="K30" s="4">
        <v>37760800</v>
      </c>
      <c r="L30" s="4">
        <v>158435700</v>
      </c>
      <c r="M30" s="17">
        <f t="shared" si="3"/>
        <v>0.31430915179457064</v>
      </c>
    </row>
    <row r="31" spans="1:13" ht="28.5">
      <c r="A31" s="13" t="s">
        <v>25</v>
      </c>
      <c r="B31" s="4">
        <v>21514000</v>
      </c>
      <c r="C31" s="4">
        <v>162179986</v>
      </c>
      <c r="D31" s="4">
        <v>162179986</v>
      </c>
      <c r="E31" s="4">
        <v>183693986</v>
      </c>
      <c r="F31" s="4">
        <v>0</v>
      </c>
      <c r="G31" s="4">
        <v>183693986</v>
      </c>
      <c r="H31" s="4">
        <v>0</v>
      </c>
      <c r="I31" s="4">
        <v>8691395</v>
      </c>
      <c r="J31" s="17">
        <f t="shared" si="2"/>
        <v>0.04731453211538455</v>
      </c>
      <c r="K31" s="4">
        <v>0</v>
      </c>
      <c r="L31" s="4">
        <v>8691395</v>
      </c>
      <c r="M31" s="17">
        <f t="shared" si="3"/>
        <v>0.04731453211538455</v>
      </c>
    </row>
    <row r="32" spans="1:13" ht="28.5">
      <c r="A32" s="13" t="s">
        <v>26</v>
      </c>
      <c r="B32" s="4">
        <v>671689000</v>
      </c>
      <c r="C32" s="4">
        <v>0</v>
      </c>
      <c r="D32" s="4">
        <v>0</v>
      </c>
      <c r="E32" s="4">
        <v>671689000</v>
      </c>
      <c r="F32" s="4">
        <v>0</v>
      </c>
      <c r="G32" s="4">
        <v>671689000</v>
      </c>
      <c r="H32" s="4">
        <v>0</v>
      </c>
      <c r="I32" s="4">
        <v>16572857</v>
      </c>
      <c r="J32" s="17">
        <f t="shared" si="2"/>
        <v>0.024673408377984454</v>
      </c>
      <c r="K32" s="4">
        <v>0</v>
      </c>
      <c r="L32" s="4">
        <v>16572857</v>
      </c>
      <c r="M32" s="17">
        <f t="shared" si="3"/>
        <v>0.024673408377984454</v>
      </c>
    </row>
    <row r="33" spans="1:13" ht="14.25">
      <c r="A33" s="13" t="s">
        <v>27</v>
      </c>
      <c r="B33" s="4">
        <v>273825000</v>
      </c>
      <c r="C33" s="4">
        <v>0</v>
      </c>
      <c r="D33" s="4">
        <v>0</v>
      </c>
      <c r="E33" s="4">
        <v>273825000</v>
      </c>
      <c r="F33" s="4">
        <v>0</v>
      </c>
      <c r="G33" s="4">
        <v>273825000</v>
      </c>
      <c r="H33" s="4">
        <v>18679300</v>
      </c>
      <c r="I33" s="4">
        <v>75333900</v>
      </c>
      <c r="J33" s="17">
        <f t="shared" si="2"/>
        <v>0.2751169542591071</v>
      </c>
      <c r="K33" s="4">
        <v>18679300</v>
      </c>
      <c r="L33" s="4">
        <v>75333900</v>
      </c>
      <c r="M33" s="17">
        <f t="shared" si="3"/>
        <v>0.2751169542591071</v>
      </c>
    </row>
    <row r="34" spans="1:13" ht="28.5">
      <c r="A34" s="13" t="s">
        <v>28</v>
      </c>
      <c r="B34" s="4">
        <v>58574000</v>
      </c>
      <c r="C34" s="4">
        <v>0</v>
      </c>
      <c r="D34" s="4">
        <v>0</v>
      </c>
      <c r="E34" s="4">
        <v>58574000</v>
      </c>
      <c r="F34" s="4">
        <v>0</v>
      </c>
      <c r="G34" s="4">
        <v>58574000</v>
      </c>
      <c r="H34" s="4">
        <v>6051100</v>
      </c>
      <c r="I34" s="4">
        <v>23110200</v>
      </c>
      <c r="J34" s="17">
        <f t="shared" si="2"/>
        <v>0.3945470686652781</v>
      </c>
      <c r="K34" s="4">
        <v>6051100</v>
      </c>
      <c r="L34" s="4">
        <v>23110200</v>
      </c>
      <c r="M34" s="17">
        <f t="shared" si="3"/>
        <v>0.3945470686652781</v>
      </c>
    </row>
    <row r="35" spans="1:13" ht="14.25">
      <c r="A35" s="13" t="s">
        <v>29</v>
      </c>
      <c r="B35" s="4">
        <v>205360000</v>
      </c>
      <c r="C35" s="4">
        <v>0</v>
      </c>
      <c r="D35" s="4">
        <v>0</v>
      </c>
      <c r="E35" s="4">
        <v>205360000</v>
      </c>
      <c r="F35" s="4">
        <v>0</v>
      </c>
      <c r="G35" s="4">
        <v>205360000</v>
      </c>
      <c r="H35" s="4">
        <v>14010100</v>
      </c>
      <c r="I35" s="4">
        <v>56505900</v>
      </c>
      <c r="J35" s="17">
        <f t="shared" si="2"/>
        <v>0.2751553369692248</v>
      </c>
      <c r="K35" s="4">
        <v>14010100</v>
      </c>
      <c r="L35" s="4">
        <v>56505900</v>
      </c>
      <c r="M35" s="17">
        <f t="shared" si="3"/>
        <v>0.2751553369692248</v>
      </c>
    </row>
    <row r="36" spans="1:13" ht="14.25">
      <c r="A36" s="13" t="s">
        <v>30</v>
      </c>
      <c r="B36" s="4">
        <v>34234000</v>
      </c>
      <c r="C36" s="4">
        <v>0</v>
      </c>
      <c r="D36" s="4">
        <v>0</v>
      </c>
      <c r="E36" s="4">
        <v>34234000</v>
      </c>
      <c r="F36" s="4">
        <v>0</v>
      </c>
      <c r="G36" s="4">
        <v>34234000</v>
      </c>
      <c r="H36" s="4">
        <v>2338300</v>
      </c>
      <c r="I36" s="4">
        <v>9431800</v>
      </c>
      <c r="J36" s="17">
        <f t="shared" si="2"/>
        <v>0.2755097271718175</v>
      </c>
      <c r="K36" s="4">
        <v>2338300</v>
      </c>
      <c r="L36" s="4">
        <v>9431800</v>
      </c>
      <c r="M36" s="17">
        <f t="shared" si="3"/>
        <v>0.2755097271718175</v>
      </c>
    </row>
    <row r="37" spans="1:13" ht="14.25">
      <c r="A37" s="13" t="s">
        <v>31</v>
      </c>
      <c r="B37" s="4">
        <v>34234000</v>
      </c>
      <c r="C37" s="4">
        <v>0</v>
      </c>
      <c r="D37" s="4">
        <v>0</v>
      </c>
      <c r="E37" s="4">
        <v>34234000</v>
      </c>
      <c r="F37" s="4">
        <v>0</v>
      </c>
      <c r="G37" s="4">
        <v>34234000</v>
      </c>
      <c r="H37" s="4">
        <v>2338300</v>
      </c>
      <c r="I37" s="4">
        <v>9431800</v>
      </c>
      <c r="J37" s="17">
        <f t="shared" si="2"/>
        <v>0.2755097271718175</v>
      </c>
      <c r="K37" s="4">
        <v>2338300</v>
      </c>
      <c r="L37" s="4">
        <v>9431800</v>
      </c>
      <c r="M37" s="17">
        <f t="shared" si="3"/>
        <v>0.2755097271718175</v>
      </c>
    </row>
    <row r="38" spans="1:13" ht="28.5">
      <c r="A38" s="13" t="s">
        <v>103</v>
      </c>
      <c r="B38" s="4">
        <v>65916000</v>
      </c>
      <c r="C38" s="4">
        <v>0</v>
      </c>
      <c r="D38" s="4">
        <v>0</v>
      </c>
      <c r="E38" s="4">
        <v>65916000</v>
      </c>
      <c r="F38" s="4">
        <v>0</v>
      </c>
      <c r="G38" s="4">
        <v>65916000</v>
      </c>
      <c r="H38" s="4">
        <v>4672200</v>
      </c>
      <c r="I38" s="4">
        <v>18848000</v>
      </c>
      <c r="J38" s="17">
        <f t="shared" si="2"/>
        <v>0.2859396808058741</v>
      </c>
      <c r="K38" s="4">
        <v>4672200</v>
      </c>
      <c r="L38" s="4">
        <v>18848000</v>
      </c>
      <c r="M38" s="17">
        <f t="shared" si="3"/>
        <v>0.2859396808058741</v>
      </c>
    </row>
    <row r="39" spans="1:13" ht="28.5">
      <c r="A39" s="5" t="s">
        <v>81</v>
      </c>
      <c r="B39" s="12">
        <f>SUM(B40:B43)</f>
        <v>94123000</v>
      </c>
      <c r="C39" s="12">
        <f aca="true" t="shared" si="10" ref="C39:L39">SUM(C40:C43)</f>
        <v>0</v>
      </c>
      <c r="D39" s="12">
        <f t="shared" si="10"/>
        <v>116000000</v>
      </c>
      <c r="E39" s="12">
        <f t="shared" si="10"/>
        <v>210123000</v>
      </c>
      <c r="F39" s="12">
        <f t="shared" si="10"/>
        <v>0</v>
      </c>
      <c r="G39" s="12">
        <f t="shared" si="10"/>
        <v>210123000</v>
      </c>
      <c r="H39" s="12">
        <f t="shared" si="10"/>
        <v>2020406</v>
      </c>
      <c r="I39" s="12">
        <f t="shared" si="10"/>
        <v>183193010</v>
      </c>
      <c r="J39" s="16">
        <f t="shared" si="2"/>
        <v>0.8718370192696658</v>
      </c>
      <c r="K39" s="12">
        <f t="shared" si="10"/>
        <v>2020406</v>
      </c>
      <c r="L39" s="12">
        <f t="shared" si="10"/>
        <v>183193010</v>
      </c>
      <c r="M39" s="16">
        <f t="shared" si="3"/>
        <v>0.8718370192696658</v>
      </c>
    </row>
    <row r="40" spans="1:13" ht="14.25">
      <c r="A40" s="13" t="s">
        <v>32</v>
      </c>
      <c r="B40" s="4">
        <v>0</v>
      </c>
      <c r="C40" s="4">
        <v>0</v>
      </c>
      <c r="D40" s="4">
        <v>116000000</v>
      </c>
      <c r="E40" s="4">
        <v>116000000</v>
      </c>
      <c r="F40" s="4">
        <v>0</v>
      </c>
      <c r="G40" s="4">
        <v>116000000</v>
      </c>
      <c r="H40" s="4">
        <v>0</v>
      </c>
      <c r="I40" s="4">
        <v>115181125</v>
      </c>
      <c r="J40" s="17">
        <f t="shared" si="2"/>
        <v>0.9929407327586207</v>
      </c>
      <c r="K40" s="4">
        <v>0</v>
      </c>
      <c r="L40" s="4">
        <v>115181125</v>
      </c>
      <c r="M40" s="17">
        <f t="shared" si="3"/>
        <v>0.9929407327586207</v>
      </c>
    </row>
    <row r="41" spans="1:13" ht="14.25">
      <c r="A41" s="13" t="s">
        <v>33</v>
      </c>
      <c r="B41" s="4">
        <v>21168000</v>
      </c>
      <c r="C41" s="4">
        <v>0</v>
      </c>
      <c r="D41" s="4">
        <v>0</v>
      </c>
      <c r="E41" s="4">
        <v>21168000</v>
      </c>
      <c r="F41" s="4">
        <v>0</v>
      </c>
      <c r="G41" s="4">
        <v>21168000</v>
      </c>
      <c r="H41" s="4">
        <v>1795594</v>
      </c>
      <c r="I41" s="4">
        <v>7692358</v>
      </c>
      <c r="J41" s="17">
        <f t="shared" si="2"/>
        <v>0.36339559712774</v>
      </c>
      <c r="K41" s="4">
        <v>1795594</v>
      </c>
      <c r="L41" s="4">
        <v>7692358</v>
      </c>
      <c r="M41" s="17">
        <f t="shared" si="3"/>
        <v>0.36339559712774</v>
      </c>
    </row>
    <row r="42" spans="1:13" ht="28.5">
      <c r="A42" s="13" t="s">
        <v>104</v>
      </c>
      <c r="B42" s="4">
        <v>70303000</v>
      </c>
      <c r="C42" s="4">
        <v>0</v>
      </c>
      <c r="D42" s="4">
        <v>0</v>
      </c>
      <c r="E42" s="4">
        <v>70303000</v>
      </c>
      <c r="F42" s="4">
        <v>0</v>
      </c>
      <c r="G42" s="4">
        <v>70303000</v>
      </c>
      <c r="H42" s="4">
        <v>0</v>
      </c>
      <c r="I42" s="4">
        <v>59334911</v>
      </c>
      <c r="J42" s="17">
        <f t="shared" si="2"/>
        <v>0.843988321977725</v>
      </c>
      <c r="K42" s="4">
        <v>0</v>
      </c>
      <c r="L42" s="4">
        <v>59334911</v>
      </c>
      <c r="M42" s="17">
        <f t="shared" si="3"/>
        <v>0.843988321977725</v>
      </c>
    </row>
    <row r="43" spans="1:13" ht="14.25">
      <c r="A43" s="13" t="s">
        <v>34</v>
      </c>
      <c r="B43" s="4">
        <v>2652000</v>
      </c>
      <c r="C43" s="4">
        <v>0</v>
      </c>
      <c r="D43" s="4">
        <v>0</v>
      </c>
      <c r="E43" s="4">
        <v>2652000</v>
      </c>
      <c r="F43" s="4">
        <v>0</v>
      </c>
      <c r="G43" s="4">
        <v>2652000</v>
      </c>
      <c r="H43" s="4">
        <v>224812</v>
      </c>
      <c r="I43" s="4">
        <v>984616</v>
      </c>
      <c r="J43" s="17">
        <f t="shared" si="2"/>
        <v>0.3712730015082956</v>
      </c>
      <c r="K43" s="4">
        <v>224812</v>
      </c>
      <c r="L43" s="4">
        <v>984616</v>
      </c>
      <c r="M43" s="17">
        <f t="shared" si="3"/>
        <v>0.3712730015082956</v>
      </c>
    </row>
    <row r="44" spans="1:13" ht="14.25">
      <c r="A44" s="5" t="s">
        <v>84</v>
      </c>
      <c r="B44" s="12">
        <f>+B45+B50</f>
        <v>1710000000</v>
      </c>
      <c r="C44" s="12">
        <f aca="true" t="shared" si="11" ref="C44:L44">+C45+C50</f>
        <v>0</v>
      </c>
      <c r="D44" s="12">
        <f t="shared" si="11"/>
        <v>0</v>
      </c>
      <c r="E44" s="12">
        <f t="shared" si="11"/>
        <v>1710000000</v>
      </c>
      <c r="F44" s="12">
        <f t="shared" si="11"/>
        <v>0</v>
      </c>
      <c r="G44" s="12">
        <f t="shared" si="11"/>
        <v>1710000000</v>
      </c>
      <c r="H44" s="12">
        <f t="shared" si="11"/>
        <v>11880847</v>
      </c>
      <c r="I44" s="12">
        <f t="shared" si="11"/>
        <v>418997737</v>
      </c>
      <c r="J44" s="16">
        <f t="shared" si="2"/>
        <v>0.24502791637426902</v>
      </c>
      <c r="K44" s="12">
        <f t="shared" si="11"/>
        <v>239135590</v>
      </c>
      <c r="L44" s="12">
        <f t="shared" si="11"/>
        <v>281018047</v>
      </c>
      <c r="M44" s="16">
        <f t="shared" si="3"/>
        <v>0.16433803918128656</v>
      </c>
    </row>
    <row r="45" spans="1:13" ht="14.25">
      <c r="A45" s="8" t="s">
        <v>85</v>
      </c>
      <c r="B45" s="12">
        <f>+B46</f>
        <v>2122000</v>
      </c>
      <c r="C45" s="12">
        <f aca="true" t="shared" si="12" ref="C45:L46">+C46</f>
        <v>0</v>
      </c>
      <c r="D45" s="12">
        <f t="shared" si="12"/>
        <v>0</v>
      </c>
      <c r="E45" s="12">
        <f t="shared" si="12"/>
        <v>2122000</v>
      </c>
      <c r="F45" s="12">
        <f t="shared" si="12"/>
        <v>0</v>
      </c>
      <c r="G45" s="12">
        <f t="shared" si="12"/>
        <v>2122000</v>
      </c>
      <c r="H45" s="12">
        <f t="shared" si="12"/>
        <v>0</v>
      </c>
      <c r="I45" s="12">
        <f t="shared" si="12"/>
        <v>141417</v>
      </c>
      <c r="J45" s="16">
        <f t="shared" si="2"/>
        <v>0.06664326107445806</v>
      </c>
      <c r="K45" s="12">
        <f t="shared" si="12"/>
        <v>0</v>
      </c>
      <c r="L45" s="12">
        <f t="shared" si="12"/>
        <v>141417</v>
      </c>
      <c r="M45" s="16">
        <f t="shared" si="3"/>
        <v>0.06664326107445806</v>
      </c>
    </row>
    <row r="46" spans="1:13" ht="14.25">
      <c r="A46" s="8" t="s">
        <v>86</v>
      </c>
      <c r="B46" s="12">
        <f>+B47</f>
        <v>2122000</v>
      </c>
      <c r="C46" s="12">
        <f t="shared" si="12"/>
        <v>0</v>
      </c>
      <c r="D46" s="12">
        <f t="shared" si="12"/>
        <v>0</v>
      </c>
      <c r="E46" s="12">
        <f t="shared" si="12"/>
        <v>2122000</v>
      </c>
      <c r="F46" s="12">
        <f t="shared" si="12"/>
        <v>0</v>
      </c>
      <c r="G46" s="12">
        <f t="shared" si="12"/>
        <v>2122000</v>
      </c>
      <c r="H46" s="12">
        <f t="shared" si="12"/>
        <v>0</v>
      </c>
      <c r="I46" s="12">
        <f t="shared" si="12"/>
        <v>141417</v>
      </c>
      <c r="J46" s="16">
        <f t="shared" si="2"/>
        <v>0.06664326107445806</v>
      </c>
      <c r="K46" s="12">
        <f t="shared" si="12"/>
        <v>0</v>
      </c>
      <c r="L46" s="12">
        <f t="shared" si="12"/>
        <v>141417</v>
      </c>
      <c r="M46" s="16">
        <f t="shared" si="3"/>
        <v>0.06664326107445806</v>
      </c>
    </row>
    <row r="47" spans="1:13" ht="14.25">
      <c r="A47" s="5" t="s">
        <v>87</v>
      </c>
      <c r="B47" s="12">
        <f>SUM(B48:B49)</f>
        <v>2122000</v>
      </c>
      <c r="C47" s="12">
        <f aca="true" t="shared" si="13" ref="C47:L47">SUM(C48:C49)</f>
        <v>0</v>
      </c>
      <c r="D47" s="12">
        <f t="shared" si="13"/>
        <v>0</v>
      </c>
      <c r="E47" s="12">
        <f t="shared" si="13"/>
        <v>2122000</v>
      </c>
      <c r="F47" s="12">
        <f t="shared" si="13"/>
        <v>0</v>
      </c>
      <c r="G47" s="12">
        <f t="shared" si="13"/>
        <v>2122000</v>
      </c>
      <c r="H47" s="12">
        <f t="shared" si="13"/>
        <v>0</v>
      </c>
      <c r="I47" s="12">
        <f t="shared" si="13"/>
        <v>141417</v>
      </c>
      <c r="J47" s="16">
        <f t="shared" si="2"/>
        <v>0.06664326107445806</v>
      </c>
      <c r="K47" s="12">
        <f t="shared" si="13"/>
        <v>0</v>
      </c>
      <c r="L47" s="12">
        <f t="shared" si="13"/>
        <v>141417</v>
      </c>
      <c r="M47" s="16">
        <f t="shared" si="3"/>
        <v>0.06664326107445806</v>
      </c>
    </row>
    <row r="48" spans="1:13" ht="14.25">
      <c r="A48" s="13" t="s">
        <v>35</v>
      </c>
      <c r="B48" s="4">
        <v>1061000</v>
      </c>
      <c r="C48" s="4">
        <v>0</v>
      </c>
      <c r="D48" s="4">
        <v>0</v>
      </c>
      <c r="E48" s="4">
        <v>1061000</v>
      </c>
      <c r="F48" s="4">
        <v>0</v>
      </c>
      <c r="G48" s="4">
        <v>1061000</v>
      </c>
      <c r="H48" s="4">
        <v>0</v>
      </c>
      <c r="I48" s="4">
        <v>141417</v>
      </c>
      <c r="J48" s="17">
        <f t="shared" si="2"/>
        <v>0.13328652214891612</v>
      </c>
      <c r="K48" s="4">
        <v>0</v>
      </c>
      <c r="L48" s="4">
        <v>141417</v>
      </c>
      <c r="M48" s="17">
        <f t="shared" si="3"/>
        <v>0.13328652214891612</v>
      </c>
    </row>
    <row r="49" spans="1:13" ht="28.5">
      <c r="A49" s="13" t="s">
        <v>36</v>
      </c>
      <c r="B49" s="4">
        <v>1061000</v>
      </c>
      <c r="C49" s="4">
        <v>0</v>
      </c>
      <c r="D49" s="4">
        <v>0</v>
      </c>
      <c r="E49" s="4">
        <v>1061000</v>
      </c>
      <c r="F49" s="4">
        <v>0</v>
      </c>
      <c r="G49" s="4">
        <v>1061000</v>
      </c>
      <c r="H49" s="4">
        <v>0</v>
      </c>
      <c r="I49" s="4">
        <v>0</v>
      </c>
      <c r="J49" s="17">
        <f t="shared" si="2"/>
        <v>0</v>
      </c>
      <c r="K49" s="4">
        <v>0</v>
      </c>
      <c r="L49" s="4">
        <v>0</v>
      </c>
      <c r="M49" s="17">
        <f t="shared" si="3"/>
        <v>0</v>
      </c>
    </row>
    <row r="50" spans="1:13" ht="28.5">
      <c r="A50" s="6" t="s">
        <v>88</v>
      </c>
      <c r="B50" s="12">
        <f>+B51+B59+B90</f>
        <v>1707878000</v>
      </c>
      <c r="C50" s="12">
        <f aca="true" t="shared" si="14" ref="C50:L50">+C51+C59+C90</f>
        <v>0</v>
      </c>
      <c r="D50" s="12">
        <f t="shared" si="14"/>
        <v>0</v>
      </c>
      <c r="E50" s="12">
        <f t="shared" si="14"/>
        <v>1707878000</v>
      </c>
      <c r="F50" s="12">
        <f t="shared" si="14"/>
        <v>0</v>
      </c>
      <c r="G50" s="12">
        <f t="shared" si="14"/>
        <v>1707878000</v>
      </c>
      <c r="H50" s="12">
        <f t="shared" si="14"/>
        <v>11880847</v>
      </c>
      <c r="I50" s="12">
        <f t="shared" si="14"/>
        <v>418856320</v>
      </c>
      <c r="J50" s="16">
        <f t="shared" si="2"/>
        <v>0.2452495552961043</v>
      </c>
      <c r="K50" s="12">
        <f t="shared" si="14"/>
        <v>239135590</v>
      </c>
      <c r="L50" s="12">
        <f t="shared" si="14"/>
        <v>280876630</v>
      </c>
      <c r="M50" s="16">
        <f t="shared" si="3"/>
        <v>0.16445942274565278</v>
      </c>
    </row>
    <row r="51" spans="1:13" ht="14.25">
      <c r="A51" s="6" t="s">
        <v>89</v>
      </c>
      <c r="B51" s="12">
        <f>SUM(B52:B58)</f>
        <v>111358000</v>
      </c>
      <c r="C51" s="12">
        <f aca="true" t="shared" si="15" ref="C51:L51">SUM(C52:C58)</f>
        <v>0</v>
      </c>
      <c r="D51" s="12">
        <f t="shared" si="15"/>
        <v>0</v>
      </c>
      <c r="E51" s="12">
        <f t="shared" si="15"/>
        <v>111358000</v>
      </c>
      <c r="F51" s="12">
        <f t="shared" si="15"/>
        <v>0</v>
      </c>
      <c r="G51" s="12">
        <f t="shared" si="15"/>
        <v>111358000</v>
      </c>
      <c r="H51" s="12">
        <f t="shared" si="15"/>
        <v>1494997</v>
      </c>
      <c r="I51" s="12">
        <f t="shared" si="15"/>
        <v>1746944</v>
      </c>
      <c r="J51" s="16">
        <f t="shared" si="2"/>
        <v>0.015687638068212433</v>
      </c>
      <c r="K51" s="12">
        <f t="shared" si="15"/>
        <v>0</v>
      </c>
      <c r="L51" s="12">
        <f t="shared" si="15"/>
        <v>251947</v>
      </c>
      <c r="M51" s="16">
        <f t="shared" si="3"/>
        <v>0.00226249573447799</v>
      </c>
    </row>
    <row r="52" spans="1:13" ht="28.5">
      <c r="A52" s="13" t="s">
        <v>37</v>
      </c>
      <c r="B52" s="4">
        <v>31827000</v>
      </c>
      <c r="C52" s="4">
        <v>0</v>
      </c>
      <c r="D52" s="4">
        <v>0</v>
      </c>
      <c r="E52" s="4">
        <v>31827000</v>
      </c>
      <c r="F52" s="4">
        <v>0</v>
      </c>
      <c r="G52" s="4">
        <v>31827000</v>
      </c>
      <c r="H52" s="4">
        <v>0</v>
      </c>
      <c r="I52" s="4">
        <v>0</v>
      </c>
      <c r="J52" s="17">
        <f t="shared" si="2"/>
        <v>0</v>
      </c>
      <c r="K52" s="4">
        <v>0</v>
      </c>
      <c r="L52" s="4">
        <v>0</v>
      </c>
      <c r="M52" s="17">
        <f t="shared" si="3"/>
        <v>0</v>
      </c>
    </row>
    <row r="53" spans="1:13" ht="28.5">
      <c r="A53" s="13" t="s">
        <v>38</v>
      </c>
      <c r="B53" s="4">
        <v>16257000</v>
      </c>
      <c r="C53" s="4">
        <v>0</v>
      </c>
      <c r="D53" s="4">
        <v>0</v>
      </c>
      <c r="E53" s="4">
        <v>16257000</v>
      </c>
      <c r="F53" s="4">
        <v>0</v>
      </c>
      <c r="G53" s="4">
        <v>16257000</v>
      </c>
      <c r="H53" s="4">
        <v>1494997</v>
      </c>
      <c r="I53" s="4">
        <v>1583405</v>
      </c>
      <c r="J53" s="17">
        <f t="shared" si="2"/>
        <v>0.09739835147936274</v>
      </c>
      <c r="K53" s="4">
        <v>0</v>
      </c>
      <c r="L53" s="4">
        <v>88408</v>
      </c>
      <c r="M53" s="17">
        <f t="shared" si="3"/>
        <v>0.005438149720120564</v>
      </c>
    </row>
    <row r="54" spans="1:13" ht="28.5">
      <c r="A54" s="13" t="s">
        <v>105</v>
      </c>
      <c r="B54" s="4">
        <v>12000000</v>
      </c>
      <c r="C54" s="4">
        <v>0</v>
      </c>
      <c r="D54" s="4">
        <v>0</v>
      </c>
      <c r="E54" s="4">
        <v>12000000</v>
      </c>
      <c r="F54" s="4">
        <v>0</v>
      </c>
      <c r="G54" s="4">
        <v>12000000</v>
      </c>
      <c r="H54" s="4">
        <v>0</v>
      </c>
      <c r="I54" s="4">
        <v>0</v>
      </c>
      <c r="J54" s="17">
        <f t="shared" si="2"/>
        <v>0</v>
      </c>
      <c r="K54" s="4">
        <v>0</v>
      </c>
      <c r="L54" s="4">
        <v>0</v>
      </c>
      <c r="M54" s="17">
        <f t="shared" si="3"/>
        <v>0</v>
      </c>
    </row>
    <row r="55" spans="1:13" ht="42.75">
      <c r="A55" s="13" t="s">
        <v>106</v>
      </c>
      <c r="B55" s="4">
        <v>1502000</v>
      </c>
      <c r="C55" s="4">
        <v>0</v>
      </c>
      <c r="D55" s="4">
        <v>0</v>
      </c>
      <c r="E55" s="4">
        <v>1502000</v>
      </c>
      <c r="F55" s="4">
        <v>0</v>
      </c>
      <c r="G55" s="4">
        <v>1502000</v>
      </c>
      <c r="H55" s="4">
        <v>0</v>
      </c>
      <c r="I55" s="4">
        <v>0</v>
      </c>
      <c r="J55" s="17">
        <f t="shared" si="2"/>
        <v>0</v>
      </c>
      <c r="K55" s="4">
        <v>0</v>
      </c>
      <c r="L55" s="4">
        <v>0</v>
      </c>
      <c r="M55" s="17">
        <f t="shared" si="3"/>
        <v>0</v>
      </c>
    </row>
    <row r="56" spans="1:13" ht="14.25">
      <c r="A56" s="13" t="s">
        <v>39</v>
      </c>
      <c r="B56" s="4">
        <v>41635000</v>
      </c>
      <c r="C56" s="4">
        <v>0</v>
      </c>
      <c r="D56" s="4">
        <v>0</v>
      </c>
      <c r="E56" s="4">
        <v>41635000</v>
      </c>
      <c r="F56" s="4">
        <v>0</v>
      </c>
      <c r="G56" s="4">
        <v>41635000</v>
      </c>
      <c r="H56" s="4">
        <v>0</v>
      </c>
      <c r="I56" s="4">
        <v>75131</v>
      </c>
      <c r="J56" s="17">
        <f t="shared" si="2"/>
        <v>0.0018045154317281134</v>
      </c>
      <c r="K56" s="4">
        <v>0</v>
      </c>
      <c r="L56" s="4">
        <v>75131</v>
      </c>
      <c r="M56" s="17">
        <f t="shared" si="3"/>
        <v>0.0018045154317281134</v>
      </c>
    </row>
    <row r="57" spans="1:13" ht="28.5">
      <c r="A57" s="13" t="s">
        <v>40</v>
      </c>
      <c r="B57" s="4">
        <v>2308000</v>
      </c>
      <c r="C57" s="4">
        <v>0</v>
      </c>
      <c r="D57" s="4">
        <v>0</v>
      </c>
      <c r="E57" s="4">
        <v>2308000</v>
      </c>
      <c r="F57" s="4">
        <v>0</v>
      </c>
      <c r="G57" s="4">
        <v>2308000</v>
      </c>
      <c r="H57" s="4">
        <v>0</v>
      </c>
      <c r="I57" s="4">
        <v>0</v>
      </c>
      <c r="J57" s="17">
        <f t="shared" si="2"/>
        <v>0</v>
      </c>
      <c r="K57" s="4">
        <v>0</v>
      </c>
      <c r="L57" s="4">
        <v>0</v>
      </c>
      <c r="M57" s="17">
        <f t="shared" si="3"/>
        <v>0</v>
      </c>
    </row>
    <row r="58" spans="1:13" ht="28.5">
      <c r="A58" s="13" t="s">
        <v>107</v>
      </c>
      <c r="B58" s="4">
        <v>5829000</v>
      </c>
      <c r="C58" s="4">
        <v>0</v>
      </c>
      <c r="D58" s="4">
        <v>0</v>
      </c>
      <c r="E58" s="4">
        <v>5829000</v>
      </c>
      <c r="F58" s="4">
        <v>0</v>
      </c>
      <c r="G58" s="4">
        <v>5829000</v>
      </c>
      <c r="H58" s="4">
        <v>0</v>
      </c>
      <c r="I58" s="4">
        <v>88408</v>
      </c>
      <c r="J58" s="17">
        <f t="shared" si="2"/>
        <v>0.015166924000686224</v>
      </c>
      <c r="K58" s="4">
        <v>0</v>
      </c>
      <c r="L58" s="4">
        <v>88408</v>
      </c>
      <c r="M58" s="17">
        <f t="shared" si="3"/>
        <v>0.015166924000686224</v>
      </c>
    </row>
    <row r="59" spans="1:13" ht="14.25">
      <c r="A59" s="6" t="s">
        <v>90</v>
      </c>
      <c r="B59" s="12">
        <f>SUM(B60:B89)</f>
        <v>1594557000</v>
      </c>
      <c r="C59" s="12">
        <f aca="true" t="shared" si="16" ref="C59:L59">SUM(C60:C89)</f>
        <v>0</v>
      </c>
      <c r="D59" s="12">
        <f t="shared" si="16"/>
        <v>0</v>
      </c>
      <c r="E59" s="12">
        <f t="shared" si="16"/>
        <v>1594557000</v>
      </c>
      <c r="F59" s="12">
        <f t="shared" si="16"/>
        <v>0</v>
      </c>
      <c r="G59" s="12">
        <f t="shared" si="16"/>
        <v>1594557000</v>
      </c>
      <c r="H59" s="12">
        <f t="shared" si="16"/>
        <v>10385850</v>
      </c>
      <c r="I59" s="12">
        <f t="shared" si="16"/>
        <v>416945793</v>
      </c>
      <c r="J59" s="16">
        <f t="shared" si="2"/>
        <v>0.26148064509453095</v>
      </c>
      <c r="K59" s="12">
        <f t="shared" si="16"/>
        <v>239135590</v>
      </c>
      <c r="L59" s="12">
        <f t="shared" si="16"/>
        <v>280461100</v>
      </c>
      <c r="M59" s="16">
        <f t="shared" si="3"/>
        <v>0.17588653149432726</v>
      </c>
    </row>
    <row r="60" spans="1:13" ht="28.5">
      <c r="A60" s="13" t="s">
        <v>41</v>
      </c>
      <c r="B60" s="4">
        <v>3979000</v>
      </c>
      <c r="C60" s="4">
        <v>0</v>
      </c>
      <c r="D60" s="4">
        <v>0</v>
      </c>
      <c r="E60" s="4">
        <v>3979000</v>
      </c>
      <c r="F60" s="4">
        <v>0</v>
      </c>
      <c r="G60" s="4">
        <v>3979000</v>
      </c>
      <c r="H60" s="4">
        <v>0</v>
      </c>
      <c r="I60" s="4">
        <v>349083</v>
      </c>
      <c r="J60" s="17">
        <f t="shared" si="2"/>
        <v>0.08773133953254586</v>
      </c>
      <c r="K60" s="4">
        <v>0</v>
      </c>
      <c r="L60" s="4">
        <v>349083</v>
      </c>
      <c r="M60" s="17">
        <f t="shared" si="3"/>
        <v>0.08773133953254586</v>
      </c>
    </row>
    <row r="61" spans="1:13" ht="14.25">
      <c r="A61" s="13" t="s">
        <v>42</v>
      </c>
      <c r="B61" s="4">
        <v>1167000</v>
      </c>
      <c r="C61" s="4">
        <v>0</v>
      </c>
      <c r="D61" s="4">
        <v>0</v>
      </c>
      <c r="E61" s="4">
        <v>1167000</v>
      </c>
      <c r="F61" s="4">
        <v>0</v>
      </c>
      <c r="G61" s="4">
        <v>1167000</v>
      </c>
      <c r="H61" s="4">
        <v>0</v>
      </c>
      <c r="I61" s="4">
        <v>97250</v>
      </c>
      <c r="J61" s="17">
        <f t="shared" si="2"/>
        <v>0.08333333333333333</v>
      </c>
      <c r="K61" s="4">
        <v>0</v>
      </c>
      <c r="L61" s="4">
        <v>97250</v>
      </c>
      <c r="M61" s="17">
        <f t="shared" si="3"/>
        <v>0.08333333333333333</v>
      </c>
    </row>
    <row r="62" spans="1:13" ht="14.25">
      <c r="A62" s="13" t="s">
        <v>43</v>
      </c>
      <c r="B62" s="4">
        <v>103000000</v>
      </c>
      <c r="C62" s="4">
        <v>-9366734</v>
      </c>
      <c r="D62" s="4">
        <v>-9366734</v>
      </c>
      <c r="E62" s="4">
        <v>93633266</v>
      </c>
      <c r="F62" s="4">
        <v>0</v>
      </c>
      <c r="G62" s="4">
        <v>93633266</v>
      </c>
      <c r="H62" s="4">
        <v>0</v>
      </c>
      <c r="I62" s="4">
        <v>0</v>
      </c>
      <c r="J62" s="17">
        <f t="shared" si="2"/>
        <v>0</v>
      </c>
      <c r="K62" s="4">
        <v>0</v>
      </c>
      <c r="L62" s="4">
        <v>0</v>
      </c>
      <c r="M62" s="17">
        <f t="shared" si="3"/>
        <v>0</v>
      </c>
    </row>
    <row r="63" spans="1:13" ht="28.5">
      <c r="A63" s="13" t="s">
        <v>44</v>
      </c>
      <c r="B63" s="4">
        <v>20936000</v>
      </c>
      <c r="C63" s="4">
        <v>0</v>
      </c>
      <c r="D63" s="4">
        <v>0</v>
      </c>
      <c r="E63" s="4">
        <v>20936000</v>
      </c>
      <c r="F63" s="4">
        <v>0</v>
      </c>
      <c r="G63" s="4">
        <v>20936000</v>
      </c>
      <c r="H63" s="4">
        <v>0</v>
      </c>
      <c r="I63" s="4">
        <v>5793137</v>
      </c>
      <c r="J63" s="17">
        <f t="shared" si="2"/>
        <v>0.2767069640810088</v>
      </c>
      <c r="K63" s="4">
        <v>5793137</v>
      </c>
      <c r="L63" s="4">
        <v>5793137</v>
      </c>
      <c r="M63" s="17">
        <f t="shared" si="3"/>
        <v>0.2767069640810088</v>
      </c>
    </row>
    <row r="64" spans="1:13" ht="28.5">
      <c r="A64" s="13" t="s">
        <v>108</v>
      </c>
      <c r="B64" s="4">
        <v>43283000</v>
      </c>
      <c r="C64" s="4">
        <v>0</v>
      </c>
      <c r="D64" s="4">
        <v>0</v>
      </c>
      <c r="E64" s="4">
        <v>43283000</v>
      </c>
      <c r="F64" s="4">
        <v>0</v>
      </c>
      <c r="G64" s="4">
        <v>43283000</v>
      </c>
      <c r="H64" s="4">
        <v>0</v>
      </c>
      <c r="I64" s="4">
        <v>14089541</v>
      </c>
      <c r="J64" s="17">
        <f t="shared" si="2"/>
        <v>0.32552135942517846</v>
      </c>
      <c r="K64" s="4">
        <v>14089541</v>
      </c>
      <c r="L64" s="4">
        <v>14089541</v>
      </c>
      <c r="M64" s="17">
        <f t="shared" si="3"/>
        <v>0.32552135942517846</v>
      </c>
    </row>
    <row r="65" spans="1:13" ht="28.5">
      <c r="A65" s="13" t="s">
        <v>45</v>
      </c>
      <c r="B65" s="4">
        <v>236000000</v>
      </c>
      <c r="C65" s="4">
        <v>0</v>
      </c>
      <c r="D65" s="4">
        <v>0</v>
      </c>
      <c r="E65" s="4">
        <v>236000000</v>
      </c>
      <c r="F65" s="4">
        <v>0</v>
      </c>
      <c r="G65" s="4">
        <v>236000000</v>
      </c>
      <c r="H65" s="4">
        <v>0</v>
      </c>
      <c r="I65" s="4">
        <v>186668615</v>
      </c>
      <c r="J65" s="17">
        <f t="shared" si="2"/>
        <v>0.7909687076271187</v>
      </c>
      <c r="K65" s="4">
        <v>186668615</v>
      </c>
      <c r="L65" s="4">
        <v>186668615</v>
      </c>
      <c r="M65" s="17">
        <f t="shared" si="3"/>
        <v>0.7909687076271187</v>
      </c>
    </row>
    <row r="66" spans="1:13" ht="28.5">
      <c r="A66" s="13" t="s">
        <v>109</v>
      </c>
      <c r="B66" s="4">
        <v>2060000</v>
      </c>
      <c r="C66" s="4">
        <v>0</v>
      </c>
      <c r="D66" s="4">
        <v>0</v>
      </c>
      <c r="E66" s="4">
        <v>2060000</v>
      </c>
      <c r="F66" s="4">
        <v>0</v>
      </c>
      <c r="G66" s="4">
        <v>2060000</v>
      </c>
      <c r="H66" s="4">
        <v>0</v>
      </c>
      <c r="I66" s="4">
        <v>1805500</v>
      </c>
      <c r="J66" s="17">
        <f t="shared" si="2"/>
        <v>0.8764563106796116</v>
      </c>
      <c r="K66" s="4">
        <v>1390800</v>
      </c>
      <c r="L66" s="4">
        <v>1390800</v>
      </c>
      <c r="M66" s="17">
        <f t="shared" si="3"/>
        <v>0.6751456310679612</v>
      </c>
    </row>
    <row r="67" spans="1:13" ht="28.5">
      <c r="A67" s="13" t="s">
        <v>46</v>
      </c>
      <c r="B67" s="4">
        <v>27038000</v>
      </c>
      <c r="C67" s="4">
        <v>0</v>
      </c>
      <c r="D67" s="4">
        <v>0</v>
      </c>
      <c r="E67" s="4">
        <v>27038000</v>
      </c>
      <c r="F67" s="4">
        <v>0</v>
      </c>
      <c r="G67" s="4">
        <v>27038000</v>
      </c>
      <c r="H67" s="4">
        <v>0</v>
      </c>
      <c r="I67" s="4">
        <v>21575082</v>
      </c>
      <c r="J67" s="17">
        <f t="shared" si="2"/>
        <v>0.7979540646497522</v>
      </c>
      <c r="K67" s="4">
        <v>20375082</v>
      </c>
      <c r="L67" s="4">
        <v>20375082</v>
      </c>
      <c r="M67" s="17">
        <f t="shared" si="3"/>
        <v>0.753572083734004</v>
      </c>
    </row>
    <row r="68" spans="1:13" ht="28.5">
      <c r="A68" s="13" t="s">
        <v>111</v>
      </c>
      <c r="B68" s="4">
        <v>9548000</v>
      </c>
      <c r="C68" s="4">
        <v>0</v>
      </c>
      <c r="D68" s="4">
        <v>0</v>
      </c>
      <c r="E68" s="4">
        <v>9548000</v>
      </c>
      <c r="F68" s="4">
        <v>0</v>
      </c>
      <c r="G68" s="4">
        <v>9548000</v>
      </c>
      <c r="H68" s="4">
        <v>668000</v>
      </c>
      <c r="I68" s="4">
        <v>3414000</v>
      </c>
      <c r="J68" s="17">
        <f t="shared" si="2"/>
        <v>0.357561793045664</v>
      </c>
      <c r="K68" s="4">
        <v>668000</v>
      </c>
      <c r="L68" s="4">
        <v>3414000</v>
      </c>
      <c r="M68" s="17">
        <f t="shared" si="3"/>
        <v>0.357561793045664</v>
      </c>
    </row>
    <row r="69" spans="1:13" ht="28.5">
      <c r="A69" s="13" t="s">
        <v>112</v>
      </c>
      <c r="B69" s="4">
        <v>43000000</v>
      </c>
      <c r="C69" s="4">
        <v>0</v>
      </c>
      <c r="D69" s="4">
        <v>0</v>
      </c>
      <c r="E69" s="4">
        <v>43000000</v>
      </c>
      <c r="F69" s="4">
        <v>0</v>
      </c>
      <c r="G69" s="4">
        <v>43000000</v>
      </c>
      <c r="H69" s="4">
        <v>0</v>
      </c>
      <c r="I69" s="4">
        <v>0</v>
      </c>
      <c r="J69" s="17">
        <f t="shared" si="2"/>
        <v>0</v>
      </c>
      <c r="K69" s="4">
        <v>0</v>
      </c>
      <c r="L69" s="4">
        <v>0</v>
      </c>
      <c r="M69" s="17">
        <f t="shared" si="3"/>
        <v>0</v>
      </c>
    </row>
    <row r="70" spans="1:13" ht="28.5">
      <c r="A70" s="13" t="s">
        <v>113</v>
      </c>
      <c r="B70" s="4">
        <v>15244000</v>
      </c>
      <c r="C70" s="4">
        <v>0</v>
      </c>
      <c r="D70" s="4">
        <v>0</v>
      </c>
      <c r="E70" s="4">
        <v>15244000</v>
      </c>
      <c r="F70" s="4">
        <v>0</v>
      </c>
      <c r="G70" s="4">
        <v>15244000</v>
      </c>
      <c r="H70" s="4">
        <v>0</v>
      </c>
      <c r="I70" s="4">
        <v>368066</v>
      </c>
      <c r="J70" s="17">
        <f t="shared" si="2"/>
        <v>0.024144975072159538</v>
      </c>
      <c r="K70" s="4">
        <v>0</v>
      </c>
      <c r="L70" s="4">
        <v>368066</v>
      </c>
      <c r="M70" s="17">
        <f t="shared" si="3"/>
        <v>0.024144975072159538</v>
      </c>
    </row>
    <row r="71" spans="1:13" ht="42.75">
      <c r="A71" s="13" t="s">
        <v>114</v>
      </c>
      <c r="B71" s="4">
        <v>150628000</v>
      </c>
      <c r="C71" s="4">
        <v>0</v>
      </c>
      <c r="D71" s="4">
        <v>0</v>
      </c>
      <c r="E71" s="4">
        <v>150628000</v>
      </c>
      <c r="F71" s="4">
        <v>0</v>
      </c>
      <c r="G71" s="4">
        <v>150628000</v>
      </c>
      <c r="H71" s="4">
        <v>0</v>
      </c>
      <c r="I71" s="4">
        <v>0</v>
      </c>
      <c r="J71" s="17">
        <f t="shared" si="2"/>
        <v>0</v>
      </c>
      <c r="K71" s="4">
        <v>0</v>
      </c>
      <c r="L71" s="4">
        <v>0</v>
      </c>
      <c r="M71" s="17">
        <f t="shared" si="3"/>
        <v>0</v>
      </c>
    </row>
    <row r="72" spans="1:13" ht="14.25">
      <c r="A72" s="13" t="s">
        <v>47</v>
      </c>
      <c r="B72" s="4">
        <v>113071000</v>
      </c>
      <c r="C72" s="4">
        <v>0</v>
      </c>
      <c r="D72" s="4">
        <v>0</v>
      </c>
      <c r="E72" s="4">
        <v>113071000</v>
      </c>
      <c r="F72" s="4">
        <v>0</v>
      </c>
      <c r="G72" s="4">
        <v>113071000</v>
      </c>
      <c r="H72" s="4">
        <v>8704770</v>
      </c>
      <c r="I72" s="4">
        <v>43679100</v>
      </c>
      <c r="J72" s="17">
        <f t="shared" si="2"/>
        <v>0.3862979897586472</v>
      </c>
      <c r="K72" s="4">
        <v>8704770</v>
      </c>
      <c r="L72" s="4">
        <v>43679100</v>
      </c>
      <c r="M72" s="17">
        <f t="shared" si="3"/>
        <v>0.3862979897586472</v>
      </c>
    </row>
    <row r="73" spans="1:13" ht="28.5">
      <c r="A73" s="13" t="s">
        <v>48</v>
      </c>
      <c r="B73" s="4">
        <v>7000000</v>
      </c>
      <c r="C73" s="4">
        <v>0</v>
      </c>
      <c r="D73" s="4">
        <v>0</v>
      </c>
      <c r="E73" s="4">
        <v>7000000</v>
      </c>
      <c r="F73" s="4">
        <v>0</v>
      </c>
      <c r="G73" s="4">
        <v>7000000</v>
      </c>
      <c r="H73" s="4">
        <v>926600</v>
      </c>
      <c r="I73" s="4">
        <v>2316500</v>
      </c>
      <c r="J73" s="17">
        <f aca="true" t="shared" si="17" ref="J73:J109">+I73/G73</f>
        <v>0.3309285714285714</v>
      </c>
      <c r="K73" s="4">
        <v>926600</v>
      </c>
      <c r="L73" s="4">
        <v>2316500</v>
      </c>
      <c r="M73" s="17">
        <f aca="true" t="shared" si="18" ref="M73:M109">+L73/G73</f>
        <v>0.3309285714285714</v>
      </c>
    </row>
    <row r="74" spans="1:13" ht="28.5">
      <c r="A74" s="13" t="s">
        <v>110</v>
      </c>
      <c r="B74" s="4">
        <v>262875000</v>
      </c>
      <c r="C74" s="4">
        <v>0</v>
      </c>
      <c r="D74" s="4">
        <v>0</v>
      </c>
      <c r="E74" s="4">
        <v>262875000</v>
      </c>
      <c r="F74" s="4">
        <v>0</v>
      </c>
      <c r="G74" s="4">
        <v>262875000</v>
      </c>
      <c r="H74" s="4">
        <v>0</v>
      </c>
      <c r="I74" s="4">
        <v>0</v>
      </c>
      <c r="J74" s="17">
        <f t="shared" si="17"/>
        <v>0</v>
      </c>
      <c r="K74" s="4">
        <v>0</v>
      </c>
      <c r="L74" s="4">
        <v>0</v>
      </c>
      <c r="M74" s="17">
        <f t="shared" si="18"/>
        <v>0</v>
      </c>
    </row>
    <row r="75" spans="1:13" ht="28.5">
      <c r="A75" s="13" t="s">
        <v>49</v>
      </c>
      <c r="B75" s="4">
        <v>127403000</v>
      </c>
      <c r="C75" s="4">
        <v>0</v>
      </c>
      <c r="D75" s="4">
        <v>0</v>
      </c>
      <c r="E75" s="4">
        <v>127403000</v>
      </c>
      <c r="F75" s="4">
        <v>0</v>
      </c>
      <c r="G75" s="4">
        <v>127403000</v>
      </c>
      <c r="H75" s="4">
        <v>0</v>
      </c>
      <c r="I75" s="4">
        <v>0</v>
      </c>
      <c r="J75" s="17">
        <f t="shared" si="17"/>
        <v>0</v>
      </c>
      <c r="K75" s="4">
        <v>0</v>
      </c>
      <c r="L75" s="4">
        <v>0</v>
      </c>
      <c r="M75" s="17">
        <f t="shared" si="18"/>
        <v>0</v>
      </c>
    </row>
    <row r="76" spans="1:13" ht="14.25">
      <c r="A76" s="13" t="s">
        <v>50</v>
      </c>
      <c r="B76" s="4">
        <v>149123000</v>
      </c>
      <c r="C76" s="4">
        <v>0</v>
      </c>
      <c r="D76" s="4">
        <v>0</v>
      </c>
      <c r="E76" s="4">
        <v>149123000</v>
      </c>
      <c r="F76" s="4">
        <v>0</v>
      </c>
      <c r="G76" s="4">
        <v>149123000</v>
      </c>
      <c r="H76" s="4">
        <v>0</v>
      </c>
      <c r="I76" s="4">
        <v>124001594</v>
      </c>
      <c r="J76" s="17">
        <f t="shared" si="17"/>
        <v>0.8315390248318503</v>
      </c>
      <c r="K76" s="4">
        <v>0</v>
      </c>
      <c r="L76" s="4">
        <v>0</v>
      </c>
      <c r="M76" s="17">
        <f t="shared" si="18"/>
        <v>0</v>
      </c>
    </row>
    <row r="77" spans="1:13" ht="14.25">
      <c r="A77" s="13" t="s">
        <v>51</v>
      </c>
      <c r="B77" s="4">
        <v>11811000</v>
      </c>
      <c r="C77" s="4">
        <v>0</v>
      </c>
      <c r="D77" s="4">
        <v>0</v>
      </c>
      <c r="E77" s="4">
        <v>11811000</v>
      </c>
      <c r="F77" s="4">
        <v>0</v>
      </c>
      <c r="G77" s="4">
        <v>11811000</v>
      </c>
      <c r="H77" s="4">
        <v>0</v>
      </c>
      <c r="I77" s="4">
        <v>294667</v>
      </c>
      <c r="J77" s="17">
        <f t="shared" si="17"/>
        <v>0.024948522563711793</v>
      </c>
      <c r="K77" s="4">
        <v>0</v>
      </c>
      <c r="L77" s="4">
        <v>294667</v>
      </c>
      <c r="M77" s="17">
        <f t="shared" si="18"/>
        <v>0.024948522563711793</v>
      </c>
    </row>
    <row r="78" spans="1:13" ht="28.5">
      <c r="A78" s="13" t="s">
        <v>115</v>
      </c>
      <c r="B78" s="4">
        <v>74600000</v>
      </c>
      <c r="C78" s="4">
        <v>0</v>
      </c>
      <c r="D78" s="4">
        <v>0</v>
      </c>
      <c r="E78" s="4">
        <v>74600000</v>
      </c>
      <c r="F78" s="4">
        <v>0</v>
      </c>
      <c r="G78" s="4">
        <v>74600000</v>
      </c>
      <c r="H78" s="4">
        <v>0</v>
      </c>
      <c r="I78" s="4">
        <v>0</v>
      </c>
      <c r="J78" s="17">
        <f t="shared" si="17"/>
        <v>0</v>
      </c>
      <c r="K78" s="4">
        <v>0</v>
      </c>
      <c r="L78" s="4">
        <v>0</v>
      </c>
      <c r="M78" s="17">
        <f t="shared" si="18"/>
        <v>0</v>
      </c>
    </row>
    <row r="79" spans="1:13" ht="28.5">
      <c r="A79" s="13" t="s">
        <v>117</v>
      </c>
      <c r="B79" s="4">
        <v>10455000</v>
      </c>
      <c r="C79" s="4">
        <v>3000000</v>
      </c>
      <c r="D79" s="4">
        <v>3000000</v>
      </c>
      <c r="E79" s="4">
        <v>13455000</v>
      </c>
      <c r="F79" s="4">
        <v>0</v>
      </c>
      <c r="G79" s="4">
        <v>13455000</v>
      </c>
      <c r="H79" s="4">
        <v>0</v>
      </c>
      <c r="I79" s="4">
        <v>3000000</v>
      </c>
      <c r="J79" s="17">
        <f t="shared" si="17"/>
        <v>0.2229654403567447</v>
      </c>
      <c r="K79" s="4">
        <v>432565</v>
      </c>
      <c r="L79" s="4">
        <v>495601</v>
      </c>
      <c r="M79" s="17">
        <f t="shared" si="18"/>
        <v>0.03683396506874768</v>
      </c>
    </row>
    <row r="80" spans="1:13" ht="28.5">
      <c r="A80" s="13" t="s">
        <v>116</v>
      </c>
      <c r="B80" s="4">
        <v>8487000</v>
      </c>
      <c r="C80" s="4">
        <v>0</v>
      </c>
      <c r="D80" s="4">
        <v>0</v>
      </c>
      <c r="E80" s="4">
        <v>8487000</v>
      </c>
      <c r="F80" s="4">
        <v>0</v>
      </c>
      <c r="G80" s="4">
        <v>8487000</v>
      </c>
      <c r="H80" s="4">
        <v>0</v>
      </c>
      <c r="I80" s="4">
        <v>0</v>
      </c>
      <c r="J80" s="17">
        <f t="shared" si="17"/>
        <v>0</v>
      </c>
      <c r="K80" s="4">
        <v>0</v>
      </c>
      <c r="L80" s="4">
        <v>0</v>
      </c>
      <c r="M80" s="17">
        <f t="shared" si="18"/>
        <v>0</v>
      </c>
    </row>
    <row r="81" spans="1:13" ht="28.5">
      <c r="A81" s="13" t="s">
        <v>118</v>
      </c>
      <c r="B81" s="4">
        <v>2546000</v>
      </c>
      <c r="C81" s="4">
        <v>0</v>
      </c>
      <c r="D81" s="4">
        <v>0</v>
      </c>
      <c r="E81" s="4">
        <v>2546000</v>
      </c>
      <c r="F81" s="4">
        <v>0</v>
      </c>
      <c r="G81" s="4">
        <v>2546000</v>
      </c>
      <c r="H81" s="4">
        <v>0</v>
      </c>
      <c r="I81" s="4">
        <v>212167</v>
      </c>
      <c r="J81" s="17">
        <f t="shared" si="17"/>
        <v>0.08333346425765907</v>
      </c>
      <c r="K81" s="4">
        <v>0</v>
      </c>
      <c r="L81" s="4">
        <v>212167</v>
      </c>
      <c r="M81" s="17">
        <f t="shared" si="18"/>
        <v>0.08333346425765907</v>
      </c>
    </row>
    <row r="82" spans="1:13" ht="28.5">
      <c r="A82" s="13" t="s">
        <v>52</v>
      </c>
      <c r="B82" s="4">
        <v>5305000</v>
      </c>
      <c r="C82" s="4">
        <v>6366734</v>
      </c>
      <c r="D82" s="4">
        <v>6366734</v>
      </c>
      <c r="E82" s="4">
        <v>11671734</v>
      </c>
      <c r="F82" s="4">
        <v>0</v>
      </c>
      <c r="G82" s="4">
        <v>11671734</v>
      </c>
      <c r="H82" s="4">
        <v>0</v>
      </c>
      <c r="I82" s="4">
        <v>88408</v>
      </c>
      <c r="J82" s="17">
        <f t="shared" si="17"/>
        <v>0.0075745386246807885</v>
      </c>
      <c r="K82" s="4">
        <v>0</v>
      </c>
      <c r="L82" s="4">
        <v>88408</v>
      </c>
      <c r="M82" s="17">
        <f t="shared" si="18"/>
        <v>0.0075745386246807885</v>
      </c>
    </row>
    <row r="83" spans="1:13" ht="14.25">
      <c r="A83" s="13" t="s">
        <v>53</v>
      </c>
      <c r="B83" s="4">
        <v>3286000</v>
      </c>
      <c r="C83" s="4">
        <v>0</v>
      </c>
      <c r="D83" s="4">
        <v>0</v>
      </c>
      <c r="E83" s="4">
        <v>3286000</v>
      </c>
      <c r="F83" s="4">
        <v>0</v>
      </c>
      <c r="G83" s="4">
        <v>3286000</v>
      </c>
      <c r="H83" s="4">
        <v>52660</v>
      </c>
      <c r="I83" s="4">
        <v>410710</v>
      </c>
      <c r="J83" s="17">
        <f t="shared" si="17"/>
        <v>0.12498782714546561</v>
      </c>
      <c r="K83" s="4">
        <v>52660</v>
      </c>
      <c r="L83" s="4">
        <v>410710</v>
      </c>
      <c r="M83" s="17">
        <f t="shared" si="18"/>
        <v>0.12498782714546561</v>
      </c>
    </row>
    <row r="84" spans="1:13" ht="14.25">
      <c r="A84" s="13" t="s">
        <v>54</v>
      </c>
      <c r="B84" s="4">
        <v>3286000</v>
      </c>
      <c r="C84" s="4">
        <v>0</v>
      </c>
      <c r="D84" s="4">
        <v>0</v>
      </c>
      <c r="E84" s="4">
        <v>3286000</v>
      </c>
      <c r="F84" s="4">
        <v>0</v>
      </c>
      <c r="G84" s="4">
        <v>3286000</v>
      </c>
      <c r="H84" s="4">
        <v>0</v>
      </c>
      <c r="I84" s="4">
        <v>40027</v>
      </c>
      <c r="J84" s="17">
        <f t="shared" si="17"/>
        <v>0.012181071211199027</v>
      </c>
      <c r="K84" s="4">
        <v>0</v>
      </c>
      <c r="L84" s="4">
        <v>40027</v>
      </c>
      <c r="M84" s="17">
        <f t="shared" si="18"/>
        <v>0.012181071211199027</v>
      </c>
    </row>
    <row r="85" spans="1:13" ht="14.25">
      <c r="A85" s="13" t="s">
        <v>55</v>
      </c>
      <c r="B85" s="4">
        <v>2194000</v>
      </c>
      <c r="C85" s="4">
        <v>0</v>
      </c>
      <c r="D85" s="4">
        <v>0</v>
      </c>
      <c r="E85" s="4">
        <v>2194000</v>
      </c>
      <c r="F85" s="4">
        <v>0</v>
      </c>
      <c r="G85" s="4">
        <v>2194000</v>
      </c>
      <c r="H85" s="4">
        <v>33820</v>
      </c>
      <c r="I85" s="4">
        <v>161820</v>
      </c>
      <c r="J85" s="17">
        <f t="shared" si="17"/>
        <v>0.07375569735642662</v>
      </c>
      <c r="K85" s="4">
        <v>33820</v>
      </c>
      <c r="L85" s="4">
        <v>161820</v>
      </c>
      <c r="M85" s="17">
        <f t="shared" si="18"/>
        <v>0.07375569735642662</v>
      </c>
    </row>
    <row r="86" spans="1:13" ht="14.25">
      <c r="A86" s="13" t="s">
        <v>56</v>
      </c>
      <c r="B86" s="4">
        <v>0</v>
      </c>
      <c r="C86" s="4">
        <v>0</v>
      </c>
      <c r="D86" s="4">
        <v>3000000</v>
      </c>
      <c r="E86" s="4">
        <v>3000000</v>
      </c>
      <c r="F86" s="4">
        <v>0</v>
      </c>
      <c r="G86" s="4">
        <v>3000000</v>
      </c>
      <c r="H86" s="4">
        <v>0</v>
      </c>
      <c r="I86" s="4">
        <v>216526</v>
      </c>
      <c r="J86" s="17">
        <f t="shared" si="17"/>
        <v>0.07217533333333333</v>
      </c>
      <c r="K86" s="4">
        <v>0</v>
      </c>
      <c r="L86" s="4">
        <v>216526</v>
      </c>
      <c r="M86" s="17">
        <f t="shared" si="18"/>
        <v>0.07217533333333333</v>
      </c>
    </row>
    <row r="87" spans="1:13" ht="14.25">
      <c r="A87" s="13" t="s">
        <v>57</v>
      </c>
      <c r="B87" s="4">
        <v>33949000</v>
      </c>
      <c r="C87" s="4">
        <v>0</v>
      </c>
      <c r="D87" s="4">
        <v>0</v>
      </c>
      <c r="E87" s="4">
        <v>33949000</v>
      </c>
      <c r="F87" s="4">
        <v>0</v>
      </c>
      <c r="G87" s="4">
        <v>33949000</v>
      </c>
      <c r="H87" s="4">
        <v>0</v>
      </c>
      <c r="I87" s="4">
        <v>0</v>
      </c>
      <c r="J87" s="17">
        <f t="shared" si="17"/>
        <v>0</v>
      </c>
      <c r="K87" s="4">
        <v>0</v>
      </c>
      <c r="L87" s="4">
        <v>0</v>
      </c>
      <c r="M87" s="17">
        <f t="shared" si="18"/>
        <v>0</v>
      </c>
    </row>
    <row r="88" spans="1:13" ht="14.25">
      <c r="A88" s="13" t="s">
        <v>58</v>
      </c>
      <c r="B88" s="4">
        <v>74263000</v>
      </c>
      <c r="C88" s="4">
        <v>0</v>
      </c>
      <c r="D88" s="4">
        <v>0</v>
      </c>
      <c r="E88" s="4">
        <v>74263000</v>
      </c>
      <c r="F88" s="4">
        <v>0</v>
      </c>
      <c r="G88" s="4">
        <v>74263000</v>
      </c>
      <c r="H88" s="4">
        <v>0</v>
      </c>
      <c r="I88" s="4">
        <v>0</v>
      </c>
      <c r="J88" s="17">
        <f t="shared" si="17"/>
        <v>0</v>
      </c>
      <c r="K88" s="4">
        <v>0</v>
      </c>
      <c r="L88" s="4">
        <v>0</v>
      </c>
      <c r="M88" s="17">
        <f t="shared" si="18"/>
        <v>0</v>
      </c>
    </row>
    <row r="89" spans="1:13" ht="14.25">
      <c r="A89" s="13" t="s">
        <v>59</v>
      </c>
      <c r="B89" s="4">
        <v>49020000</v>
      </c>
      <c r="C89" s="4">
        <v>0</v>
      </c>
      <c r="D89" s="4">
        <v>-3000000</v>
      </c>
      <c r="E89" s="4">
        <v>46020000</v>
      </c>
      <c r="F89" s="4">
        <v>0</v>
      </c>
      <c r="G89" s="4">
        <v>46020000</v>
      </c>
      <c r="H89" s="4">
        <v>0</v>
      </c>
      <c r="I89" s="4">
        <v>8364000</v>
      </c>
      <c r="J89" s="17">
        <f t="shared" si="17"/>
        <v>0.1817470664928292</v>
      </c>
      <c r="K89" s="4">
        <v>0</v>
      </c>
      <c r="L89" s="4">
        <v>0</v>
      </c>
      <c r="M89" s="17">
        <f t="shared" si="18"/>
        <v>0</v>
      </c>
    </row>
    <row r="90" spans="1:13" ht="14.25">
      <c r="A90" s="13" t="s">
        <v>60</v>
      </c>
      <c r="B90" s="4">
        <v>1963000</v>
      </c>
      <c r="C90" s="4">
        <v>0</v>
      </c>
      <c r="D90" s="4">
        <v>0</v>
      </c>
      <c r="E90" s="4">
        <v>1963000</v>
      </c>
      <c r="F90" s="4">
        <v>0</v>
      </c>
      <c r="G90" s="4">
        <v>1963000</v>
      </c>
      <c r="H90" s="4">
        <v>0</v>
      </c>
      <c r="I90" s="4">
        <v>163583</v>
      </c>
      <c r="J90" s="17">
        <f t="shared" si="17"/>
        <v>0.08333316352521651</v>
      </c>
      <c r="K90" s="4">
        <v>0</v>
      </c>
      <c r="L90" s="4">
        <v>163583</v>
      </c>
      <c r="M90" s="17">
        <f t="shared" si="18"/>
        <v>0.08333316352521651</v>
      </c>
    </row>
    <row r="91" spans="1:13" ht="14.25">
      <c r="A91" s="6" t="s">
        <v>91</v>
      </c>
      <c r="B91" s="12">
        <f>+B92</f>
        <v>200000</v>
      </c>
      <c r="C91" s="12">
        <f aca="true" t="shared" si="19" ref="C91:L92">+C92</f>
        <v>0</v>
      </c>
      <c r="D91" s="12">
        <f t="shared" si="19"/>
        <v>0</v>
      </c>
      <c r="E91" s="12">
        <f t="shared" si="19"/>
        <v>200000</v>
      </c>
      <c r="F91" s="12">
        <f t="shared" si="19"/>
        <v>0</v>
      </c>
      <c r="G91" s="12">
        <f t="shared" si="19"/>
        <v>200000</v>
      </c>
      <c r="H91" s="12">
        <f t="shared" si="19"/>
        <v>0</v>
      </c>
      <c r="I91" s="12">
        <f t="shared" si="19"/>
        <v>0</v>
      </c>
      <c r="J91" s="16">
        <f t="shared" si="17"/>
        <v>0</v>
      </c>
      <c r="K91" s="12">
        <f t="shared" si="19"/>
        <v>0</v>
      </c>
      <c r="L91" s="12">
        <f t="shared" si="19"/>
        <v>0</v>
      </c>
      <c r="M91" s="16">
        <f t="shared" si="18"/>
        <v>0</v>
      </c>
    </row>
    <row r="92" spans="1:13" ht="14.25">
      <c r="A92" s="6" t="s">
        <v>92</v>
      </c>
      <c r="B92" s="12">
        <f>+B93</f>
        <v>200000</v>
      </c>
      <c r="C92" s="12">
        <f t="shared" si="19"/>
        <v>0</v>
      </c>
      <c r="D92" s="12">
        <f t="shared" si="19"/>
        <v>0</v>
      </c>
      <c r="E92" s="12">
        <f t="shared" si="19"/>
        <v>200000</v>
      </c>
      <c r="F92" s="12">
        <f t="shared" si="19"/>
        <v>0</v>
      </c>
      <c r="G92" s="12">
        <f t="shared" si="19"/>
        <v>200000</v>
      </c>
      <c r="H92" s="12">
        <f t="shared" si="19"/>
        <v>0</v>
      </c>
      <c r="I92" s="12">
        <f t="shared" si="19"/>
        <v>0</v>
      </c>
      <c r="J92" s="16">
        <f t="shared" si="17"/>
        <v>0</v>
      </c>
      <c r="K92" s="12">
        <f t="shared" si="19"/>
        <v>0</v>
      </c>
      <c r="L92" s="12">
        <f t="shared" si="19"/>
        <v>0</v>
      </c>
      <c r="M92" s="16">
        <f t="shared" si="18"/>
        <v>0</v>
      </c>
    </row>
    <row r="93" spans="1:13" ht="14.25">
      <c r="A93" s="13" t="s">
        <v>61</v>
      </c>
      <c r="B93" s="4">
        <v>200000</v>
      </c>
      <c r="C93" s="4">
        <v>0</v>
      </c>
      <c r="D93" s="4">
        <v>0</v>
      </c>
      <c r="E93" s="4">
        <v>200000</v>
      </c>
      <c r="F93" s="4">
        <v>0</v>
      </c>
      <c r="G93" s="4">
        <v>200000</v>
      </c>
      <c r="H93" s="4">
        <v>0</v>
      </c>
      <c r="I93" s="4">
        <v>0</v>
      </c>
      <c r="J93" s="17">
        <f t="shared" si="17"/>
        <v>0</v>
      </c>
      <c r="K93" s="4">
        <v>0</v>
      </c>
      <c r="L93" s="4">
        <v>0</v>
      </c>
      <c r="M93" s="17">
        <f t="shared" si="18"/>
        <v>0</v>
      </c>
    </row>
    <row r="94" spans="1:13" ht="14.25">
      <c r="A94" s="9" t="s">
        <v>93</v>
      </c>
      <c r="B94" s="12">
        <f>+B95</f>
        <v>50000000</v>
      </c>
      <c r="C94" s="12">
        <f aca="true" t="shared" si="20" ref="C94:L94">+C95</f>
        <v>0</v>
      </c>
      <c r="D94" s="12">
        <f t="shared" si="20"/>
        <v>0</v>
      </c>
      <c r="E94" s="12">
        <f t="shared" si="20"/>
        <v>50000000</v>
      </c>
      <c r="F94" s="12">
        <f t="shared" si="20"/>
        <v>0</v>
      </c>
      <c r="G94" s="12">
        <f t="shared" si="20"/>
        <v>50000000</v>
      </c>
      <c r="H94" s="12">
        <f t="shared" si="20"/>
        <v>5740759</v>
      </c>
      <c r="I94" s="12">
        <f t="shared" si="20"/>
        <v>5740759</v>
      </c>
      <c r="J94" s="16">
        <f t="shared" si="17"/>
        <v>0.11481518</v>
      </c>
      <c r="K94" s="12">
        <f t="shared" si="20"/>
        <v>5740759</v>
      </c>
      <c r="L94" s="12">
        <f t="shared" si="20"/>
        <v>5740759</v>
      </c>
      <c r="M94" s="16">
        <f t="shared" si="18"/>
        <v>0.11481518</v>
      </c>
    </row>
    <row r="95" spans="1:13" ht="14.25">
      <c r="A95" s="5" t="s">
        <v>94</v>
      </c>
      <c r="B95" s="12">
        <f>+B96+B97</f>
        <v>50000000</v>
      </c>
      <c r="C95" s="12">
        <f aca="true" t="shared" si="21" ref="C95:L95">+C96+C97</f>
        <v>0</v>
      </c>
      <c r="D95" s="12">
        <f t="shared" si="21"/>
        <v>0</v>
      </c>
      <c r="E95" s="12">
        <f t="shared" si="21"/>
        <v>50000000</v>
      </c>
      <c r="F95" s="12">
        <f t="shared" si="21"/>
        <v>0</v>
      </c>
      <c r="G95" s="12">
        <f t="shared" si="21"/>
        <v>50000000</v>
      </c>
      <c r="H95" s="12">
        <f t="shared" si="21"/>
        <v>5740759</v>
      </c>
      <c r="I95" s="12">
        <f t="shared" si="21"/>
        <v>5740759</v>
      </c>
      <c r="J95" s="16">
        <f t="shared" si="17"/>
        <v>0.11481518</v>
      </c>
      <c r="K95" s="12">
        <f t="shared" si="21"/>
        <v>5740759</v>
      </c>
      <c r="L95" s="12">
        <f t="shared" si="21"/>
        <v>5740759</v>
      </c>
      <c r="M95" s="16">
        <f t="shared" si="18"/>
        <v>0.11481518</v>
      </c>
    </row>
    <row r="96" spans="1:13" ht="14.25">
      <c r="A96" s="13" t="s">
        <v>62</v>
      </c>
      <c r="B96" s="4">
        <v>50000000</v>
      </c>
      <c r="C96" s="4">
        <v>0</v>
      </c>
      <c r="D96" s="4">
        <v>-5740759</v>
      </c>
      <c r="E96" s="4">
        <v>44259241</v>
      </c>
      <c r="F96" s="4">
        <v>0</v>
      </c>
      <c r="G96" s="4">
        <v>44259241</v>
      </c>
      <c r="H96" s="4">
        <v>0</v>
      </c>
      <c r="I96" s="4">
        <v>0</v>
      </c>
      <c r="J96" s="17">
        <f t="shared" si="17"/>
        <v>0</v>
      </c>
      <c r="K96" s="4">
        <v>0</v>
      </c>
      <c r="L96" s="4">
        <v>0</v>
      </c>
      <c r="M96" s="17">
        <f t="shared" si="18"/>
        <v>0</v>
      </c>
    </row>
    <row r="97" spans="1:13" ht="14.25">
      <c r="A97" s="13" t="s">
        <v>63</v>
      </c>
      <c r="B97" s="4">
        <v>0</v>
      </c>
      <c r="C97" s="4">
        <v>0</v>
      </c>
      <c r="D97" s="4">
        <v>5740759</v>
      </c>
      <c r="E97" s="4">
        <v>5740759</v>
      </c>
      <c r="F97" s="4">
        <v>0</v>
      </c>
      <c r="G97" s="4">
        <v>5740759</v>
      </c>
      <c r="H97" s="4">
        <v>5740759</v>
      </c>
      <c r="I97" s="4">
        <v>5740759</v>
      </c>
      <c r="J97" s="17">
        <f t="shared" si="17"/>
        <v>1</v>
      </c>
      <c r="K97" s="4">
        <v>5740759</v>
      </c>
      <c r="L97" s="4">
        <v>5740759</v>
      </c>
      <c r="M97" s="17">
        <f t="shared" si="18"/>
        <v>1</v>
      </c>
    </row>
    <row r="98" spans="1:13" ht="14.25">
      <c r="A98" s="10" t="s">
        <v>95</v>
      </c>
      <c r="B98" s="12">
        <f>+B99</f>
        <v>24677620000</v>
      </c>
      <c r="C98" s="12">
        <f aca="true" t="shared" si="22" ref="C98:L99">+C99</f>
        <v>0</v>
      </c>
      <c r="D98" s="12">
        <f t="shared" si="22"/>
        <v>-164000000</v>
      </c>
      <c r="E98" s="12">
        <f t="shared" si="22"/>
        <v>24513620000</v>
      </c>
      <c r="F98" s="12">
        <f t="shared" si="22"/>
        <v>0</v>
      </c>
      <c r="G98" s="12">
        <f t="shared" si="22"/>
        <v>24513620000</v>
      </c>
      <c r="H98" s="12">
        <f t="shared" si="22"/>
        <v>2149172173</v>
      </c>
      <c r="I98" s="12">
        <f t="shared" si="22"/>
        <v>13595363708</v>
      </c>
      <c r="J98" s="16">
        <f t="shared" si="17"/>
        <v>0.5546044895857895</v>
      </c>
      <c r="K98" s="12">
        <f t="shared" si="22"/>
        <v>1511997324</v>
      </c>
      <c r="L98" s="12">
        <f t="shared" si="22"/>
        <v>3047732787</v>
      </c>
      <c r="M98" s="16">
        <f t="shared" si="18"/>
        <v>0.12432814031546545</v>
      </c>
    </row>
    <row r="99" spans="1:13" ht="14.25">
      <c r="A99" s="10" t="s">
        <v>96</v>
      </c>
      <c r="B99" s="12">
        <f>+B100</f>
        <v>24677620000</v>
      </c>
      <c r="C99" s="12">
        <f t="shared" si="22"/>
        <v>0</v>
      </c>
      <c r="D99" s="12">
        <f t="shared" si="22"/>
        <v>-164000000</v>
      </c>
      <c r="E99" s="12">
        <f t="shared" si="22"/>
        <v>24513620000</v>
      </c>
      <c r="F99" s="12">
        <f t="shared" si="22"/>
        <v>0</v>
      </c>
      <c r="G99" s="12">
        <f t="shared" si="22"/>
        <v>24513620000</v>
      </c>
      <c r="H99" s="12">
        <f t="shared" si="22"/>
        <v>2149172173</v>
      </c>
      <c r="I99" s="12">
        <f t="shared" si="22"/>
        <v>13595363708</v>
      </c>
      <c r="J99" s="16">
        <f t="shared" si="17"/>
        <v>0.5546044895857895</v>
      </c>
      <c r="K99" s="12">
        <f t="shared" si="22"/>
        <v>1511997324</v>
      </c>
      <c r="L99" s="12">
        <f t="shared" si="22"/>
        <v>3047732787</v>
      </c>
      <c r="M99" s="16">
        <f t="shared" si="18"/>
        <v>0.12432814031546545</v>
      </c>
    </row>
    <row r="100" spans="1:13" ht="28.5">
      <c r="A100" s="10" t="s">
        <v>97</v>
      </c>
      <c r="B100" s="12">
        <f>+B101+B105</f>
        <v>24677620000</v>
      </c>
      <c r="C100" s="12">
        <f aca="true" t="shared" si="23" ref="C100:L100">+C101+C105</f>
        <v>0</v>
      </c>
      <c r="D100" s="12">
        <f t="shared" si="23"/>
        <v>-164000000</v>
      </c>
      <c r="E100" s="12">
        <f t="shared" si="23"/>
        <v>24513620000</v>
      </c>
      <c r="F100" s="12">
        <f t="shared" si="23"/>
        <v>0</v>
      </c>
      <c r="G100" s="12">
        <f t="shared" si="23"/>
        <v>24513620000</v>
      </c>
      <c r="H100" s="12">
        <f t="shared" si="23"/>
        <v>2149172173</v>
      </c>
      <c r="I100" s="12">
        <f t="shared" si="23"/>
        <v>13595363708</v>
      </c>
      <c r="J100" s="16">
        <f t="shared" si="17"/>
        <v>0.5546044895857895</v>
      </c>
      <c r="K100" s="12">
        <f t="shared" si="23"/>
        <v>1511997324</v>
      </c>
      <c r="L100" s="12">
        <f t="shared" si="23"/>
        <v>3047732787</v>
      </c>
      <c r="M100" s="16">
        <f t="shared" si="18"/>
        <v>0.12432814031546545</v>
      </c>
    </row>
    <row r="101" spans="1:13" ht="42.75">
      <c r="A101" s="5" t="s">
        <v>98</v>
      </c>
      <c r="B101" s="12">
        <f>+B102</f>
        <v>14321220000</v>
      </c>
      <c r="C101" s="12">
        <f aca="true" t="shared" si="24" ref="C101:L101">+C102</f>
        <v>0</v>
      </c>
      <c r="D101" s="12">
        <f t="shared" si="24"/>
        <v>-565000000</v>
      </c>
      <c r="E101" s="12">
        <f t="shared" si="24"/>
        <v>13756220000</v>
      </c>
      <c r="F101" s="12">
        <f t="shared" si="24"/>
        <v>0</v>
      </c>
      <c r="G101" s="12">
        <f t="shared" si="24"/>
        <v>13756220000</v>
      </c>
      <c r="H101" s="12">
        <f t="shared" si="24"/>
        <v>742924397</v>
      </c>
      <c r="I101" s="12">
        <f t="shared" si="24"/>
        <v>7584817068</v>
      </c>
      <c r="J101" s="16">
        <f t="shared" si="17"/>
        <v>0.5513736381069799</v>
      </c>
      <c r="K101" s="12">
        <f t="shared" si="24"/>
        <v>965784805</v>
      </c>
      <c r="L101" s="12">
        <f t="shared" si="24"/>
        <v>1872641035</v>
      </c>
      <c r="M101" s="16">
        <f t="shared" si="18"/>
        <v>0.13613049478708542</v>
      </c>
    </row>
    <row r="102" spans="1:13" ht="28.5">
      <c r="A102" s="5" t="s">
        <v>99</v>
      </c>
      <c r="B102" s="12">
        <f>SUM(B103:B104)</f>
        <v>14321220000</v>
      </c>
      <c r="C102" s="12">
        <f aca="true" t="shared" si="25" ref="C102:L102">SUM(C103:C104)</f>
        <v>0</v>
      </c>
      <c r="D102" s="12">
        <f t="shared" si="25"/>
        <v>-565000000</v>
      </c>
      <c r="E102" s="12">
        <f t="shared" si="25"/>
        <v>13756220000</v>
      </c>
      <c r="F102" s="12">
        <f t="shared" si="25"/>
        <v>0</v>
      </c>
      <c r="G102" s="12">
        <f t="shared" si="25"/>
        <v>13756220000</v>
      </c>
      <c r="H102" s="12">
        <f t="shared" si="25"/>
        <v>742924397</v>
      </c>
      <c r="I102" s="12">
        <f t="shared" si="25"/>
        <v>7584817068</v>
      </c>
      <c r="J102" s="16">
        <f t="shared" si="17"/>
        <v>0.5513736381069799</v>
      </c>
      <c r="K102" s="12">
        <f t="shared" si="25"/>
        <v>965784805</v>
      </c>
      <c r="L102" s="12">
        <f t="shared" si="25"/>
        <v>1872641035</v>
      </c>
      <c r="M102" s="16">
        <f t="shared" si="18"/>
        <v>0.13613049478708542</v>
      </c>
    </row>
    <row r="103" spans="1:13" ht="57">
      <c r="A103" s="13" t="s">
        <v>119</v>
      </c>
      <c r="B103" s="4">
        <v>9321220000</v>
      </c>
      <c r="C103" s="4">
        <v>0</v>
      </c>
      <c r="D103" s="4">
        <v>-565000000</v>
      </c>
      <c r="E103" s="4">
        <v>8756220000</v>
      </c>
      <c r="F103" s="4">
        <v>0</v>
      </c>
      <c r="G103" s="4">
        <v>8756220000</v>
      </c>
      <c r="H103" s="4">
        <v>369452177</v>
      </c>
      <c r="I103" s="4">
        <v>5376251403</v>
      </c>
      <c r="J103" s="17">
        <f t="shared" si="17"/>
        <v>0.6139922709799434</v>
      </c>
      <c r="K103" s="4">
        <v>695229177</v>
      </c>
      <c r="L103" s="4">
        <v>1396115409</v>
      </c>
      <c r="M103" s="17">
        <f t="shared" si="18"/>
        <v>0.1594427057565936</v>
      </c>
    </row>
    <row r="104" spans="1:13" ht="72">
      <c r="A104" s="13" t="s">
        <v>120</v>
      </c>
      <c r="B104" s="4">
        <v>5000000000</v>
      </c>
      <c r="C104" s="4">
        <v>0</v>
      </c>
      <c r="D104" s="4">
        <v>0</v>
      </c>
      <c r="E104" s="4">
        <v>5000000000</v>
      </c>
      <c r="F104" s="4">
        <v>0</v>
      </c>
      <c r="G104" s="4">
        <v>5000000000</v>
      </c>
      <c r="H104" s="4">
        <v>373472220</v>
      </c>
      <c r="I104" s="4">
        <v>2208565665</v>
      </c>
      <c r="J104" s="17">
        <f t="shared" si="17"/>
        <v>0.441713133</v>
      </c>
      <c r="K104" s="4">
        <v>270555628</v>
      </c>
      <c r="L104" s="4">
        <v>476525626</v>
      </c>
      <c r="M104" s="17">
        <f t="shared" si="18"/>
        <v>0.0953051252</v>
      </c>
    </row>
    <row r="105" spans="1:13" ht="28.5">
      <c r="A105" s="11" t="s">
        <v>100</v>
      </c>
      <c r="B105" s="12">
        <f>+B106</f>
        <v>10356400000</v>
      </c>
      <c r="C105" s="12">
        <f aca="true" t="shared" si="26" ref="C105:L105">+C106</f>
        <v>0</v>
      </c>
      <c r="D105" s="12">
        <f t="shared" si="26"/>
        <v>401000000</v>
      </c>
      <c r="E105" s="12">
        <f t="shared" si="26"/>
        <v>10757400000</v>
      </c>
      <c r="F105" s="12">
        <f t="shared" si="26"/>
        <v>0</v>
      </c>
      <c r="G105" s="12">
        <f t="shared" si="26"/>
        <v>10757400000</v>
      </c>
      <c r="H105" s="12">
        <f t="shared" si="26"/>
        <v>1406247776</v>
      </c>
      <c r="I105" s="12">
        <f t="shared" si="26"/>
        <v>6010546640</v>
      </c>
      <c r="J105" s="16">
        <f t="shared" si="17"/>
        <v>0.5587359994050607</v>
      </c>
      <c r="K105" s="12">
        <f t="shared" si="26"/>
        <v>546212519</v>
      </c>
      <c r="L105" s="12">
        <f t="shared" si="26"/>
        <v>1175091752</v>
      </c>
      <c r="M105" s="16">
        <f t="shared" si="18"/>
        <v>0.10923566586721699</v>
      </c>
    </row>
    <row r="106" spans="1:13" ht="14.25">
      <c r="A106" s="11" t="s">
        <v>101</v>
      </c>
      <c r="B106" s="12">
        <f>SUM(B107:B109)</f>
        <v>10356400000</v>
      </c>
      <c r="C106" s="12">
        <f aca="true" t="shared" si="27" ref="C106:L106">SUM(C107:C109)</f>
        <v>0</v>
      </c>
      <c r="D106" s="12">
        <f t="shared" si="27"/>
        <v>401000000</v>
      </c>
      <c r="E106" s="12">
        <f t="shared" si="27"/>
        <v>10757400000</v>
      </c>
      <c r="F106" s="12">
        <f t="shared" si="27"/>
        <v>0</v>
      </c>
      <c r="G106" s="12">
        <f t="shared" si="27"/>
        <v>10757400000</v>
      </c>
      <c r="H106" s="12">
        <f t="shared" si="27"/>
        <v>1406247776</v>
      </c>
      <c r="I106" s="12">
        <f t="shared" si="27"/>
        <v>6010546640</v>
      </c>
      <c r="J106" s="16">
        <f t="shared" si="17"/>
        <v>0.5587359994050607</v>
      </c>
      <c r="K106" s="12">
        <f t="shared" si="27"/>
        <v>546212519</v>
      </c>
      <c r="L106" s="12">
        <f t="shared" si="27"/>
        <v>1175091752</v>
      </c>
      <c r="M106" s="16">
        <f t="shared" si="18"/>
        <v>0.10923566586721699</v>
      </c>
    </row>
    <row r="107" spans="1:13" ht="57">
      <c r="A107" s="13" t="s">
        <v>121</v>
      </c>
      <c r="B107" s="4">
        <v>4000000000</v>
      </c>
      <c r="C107" s="4">
        <v>0</v>
      </c>
      <c r="D107" s="4">
        <v>0</v>
      </c>
      <c r="E107" s="4">
        <v>4000000000</v>
      </c>
      <c r="F107" s="4">
        <v>0</v>
      </c>
      <c r="G107" s="4">
        <v>4000000000</v>
      </c>
      <c r="H107" s="4">
        <v>269135332</v>
      </c>
      <c r="I107" s="4">
        <v>2710741496</v>
      </c>
      <c r="J107" s="17">
        <f t="shared" si="17"/>
        <v>0.677685374</v>
      </c>
      <c r="K107" s="4">
        <v>279167120</v>
      </c>
      <c r="L107" s="4">
        <v>614469753</v>
      </c>
      <c r="M107" s="17">
        <f t="shared" si="18"/>
        <v>0.15361743825</v>
      </c>
    </row>
    <row r="108" spans="1:13" ht="42.75">
      <c r="A108" s="13" t="s">
        <v>122</v>
      </c>
      <c r="B108" s="4">
        <v>4247500000</v>
      </c>
      <c r="C108" s="4">
        <v>0</v>
      </c>
      <c r="D108" s="4">
        <v>401000000</v>
      </c>
      <c r="E108" s="4">
        <v>4648500000</v>
      </c>
      <c r="F108" s="4">
        <v>0</v>
      </c>
      <c r="G108" s="4">
        <v>4648500000</v>
      </c>
      <c r="H108" s="4">
        <v>1060312444</v>
      </c>
      <c r="I108" s="4">
        <v>2157160644</v>
      </c>
      <c r="J108" s="17">
        <f t="shared" si="17"/>
        <v>0.4640552100677638</v>
      </c>
      <c r="K108" s="4">
        <v>97099333</v>
      </c>
      <c r="L108" s="4">
        <v>274247933</v>
      </c>
      <c r="M108" s="17">
        <f t="shared" si="18"/>
        <v>0.058997081424115305</v>
      </c>
    </row>
    <row r="109" spans="1:13" ht="78" customHeight="1">
      <c r="A109" s="13" t="s">
        <v>123</v>
      </c>
      <c r="B109" s="4">
        <v>2108900000</v>
      </c>
      <c r="C109" s="4">
        <v>0</v>
      </c>
      <c r="D109" s="4">
        <v>0</v>
      </c>
      <c r="E109" s="4">
        <v>2108900000</v>
      </c>
      <c r="F109" s="4">
        <v>0</v>
      </c>
      <c r="G109" s="4">
        <v>2108900000</v>
      </c>
      <c r="H109" s="4">
        <v>76800000</v>
      </c>
      <c r="I109" s="4">
        <v>1142644500</v>
      </c>
      <c r="J109" s="17">
        <f t="shared" si="17"/>
        <v>0.5418201432026175</v>
      </c>
      <c r="K109" s="4">
        <v>169946066</v>
      </c>
      <c r="L109" s="4">
        <v>286374066</v>
      </c>
      <c r="M109" s="17">
        <f t="shared" si="18"/>
        <v>0.1357930987718716</v>
      </c>
    </row>
    <row r="117" spans="3:12" ht="17.25">
      <c r="C117" s="20" t="s">
        <v>124</v>
      </c>
      <c r="D117" s="20"/>
      <c r="E117" s="20"/>
      <c r="F117" s="14"/>
      <c r="G117" s="14"/>
      <c r="H117" s="14"/>
      <c r="I117" s="14"/>
      <c r="J117" s="20" t="s">
        <v>125</v>
      </c>
      <c r="K117" s="20"/>
      <c r="L117" s="20"/>
    </row>
    <row r="118" spans="3:12" ht="17.25">
      <c r="C118" s="19" t="s">
        <v>126</v>
      </c>
      <c r="D118" s="19"/>
      <c r="E118" s="19"/>
      <c r="F118" s="14"/>
      <c r="G118" s="14"/>
      <c r="H118" s="14"/>
      <c r="I118" s="14"/>
      <c r="J118" s="19" t="s">
        <v>127</v>
      </c>
      <c r="K118" s="19"/>
      <c r="L118" s="19"/>
    </row>
    <row r="119" spans="3:12" ht="17.25">
      <c r="C119" s="19" t="s">
        <v>128</v>
      </c>
      <c r="D119" s="19"/>
      <c r="E119" s="19"/>
      <c r="F119" s="14"/>
      <c r="G119" s="14"/>
      <c r="H119" s="14"/>
      <c r="I119" s="14"/>
      <c r="J119" s="19" t="s">
        <v>129</v>
      </c>
      <c r="K119" s="19"/>
      <c r="L119" s="19"/>
    </row>
    <row r="120" spans="3:12" ht="17.25">
      <c r="C120" s="19" t="s">
        <v>130</v>
      </c>
      <c r="D120" s="19"/>
      <c r="E120" s="19"/>
      <c r="F120" s="14"/>
      <c r="G120" s="14"/>
      <c r="H120" s="14"/>
      <c r="I120" s="14"/>
      <c r="J120" s="19" t="s">
        <v>131</v>
      </c>
      <c r="K120" s="19"/>
      <c r="L120" s="19"/>
    </row>
  </sheetData>
  <sheetProtection/>
  <autoFilter ref="J91:M92"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2021-06-01T21:44:23Z</cp:lastPrinted>
  <dcterms:created xsi:type="dcterms:W3CDTF">2021-06-01T13:58:33Z</dcterms:created>
  <dcterms:modified xsi:type="dcterms:W3CDTF">2021-06-15T16:19:36Z</dcterms:modified>
  <cp:category/>
  <cp:version/>
  <cp:contentType/>
  <cp:contentStatus/>
</cp:coreProperties>
</file>