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E:\evidencias SGC 2024\evidencias del 16 al 20 de diciembre 2024\planes institucionales 4 trimestre 2024\"/>
    </mc:Choice>
  </mc:AlternateContent>
  <xr:revisionPtr revIDLastSave="0" documentId="13_ncr:1_{ED1D98BD-9D47-46BE-AA14-0F71CE8A0B4C}" xr6:coauthVersionLast="36" xr6:coauthVersionMax="36" xr10:uidLastSave="{00000000-0000-0000-0000-000000000000}"/>
  <bookViews>
    <workbookView xWindow="0" yWindow="0" windowWidth="19200" windowHeight="10365" tabRatio="320" xr2:uid="{00000000-000D-0000-FFFF-FFFF00000000}"/>
  </bookViews>
  <sheets>
    <sheet name="4  Trimestre" sheetId="24" r:id="rId1"/>
  </sheets>
  <definedNames>
    <definedName name="_xlnm._FilterDatabase" localSheetId="0" hidden="1">'4  Trimestre'!$A$3:$W$36</definedName>
    <definedName name="_xlnm.Print_Area" localSheetId="0">'4  Trimestre'!$A$1:$W$38</definedName>
  </definedNames>
  <calcPr calcId="191029"/>
</workbook>
</file>

<file path=xl/calcChain.xml><?xml version="1.0" encoding="utf-8"?>
<calcChain xmlns="http://schemas.openxmlformats.org/spreadsheetml/2006/main">
  <c r="R23" i="24" l="1"/>
  <c r="V23" i="24" s="1"/>
  <c r="R13" i="24"/>
  <c r="V17" i="24"/>
  <c r="V34" i="24"/>
  <c r="R34" i="24"/>
  <c r="R33" i="24"/>
  <c r="V33" i="24" s="1"/>
  <c r="K32" i="24" l="1"/>
  <c r="V32" i="24" s="1"/>
  <c r="V30" i="24"/>
  <c r="V29" i="24"/>
  <c r="R19" i="24"/>
  <c r="V19" i="24" s="1"/>
  <c r="V24" i="24"/>
  <c r="V21" i="24"/>
  <c r="V22" i="24" l="1"/>
  <c r="V14" i="24"/>
  <c r="V15" i="24"/>
  <c r="V16" i="24"/>
  <c r="V18" i="24"/>
  <c r="V13" i="24"/>
  <c r="V12" i="24"/>
  <c r="V11" i="24"/>
  <c r="V10" i="24"/>
  <c r="I40" i="24" l="1"/>
  <c r="I39" i="24" l="1"/>
  <c r="R9" i="24"/>
  <c r="V9" i="24" s="1"/>
  <c r="R8" i="24"/>
  <c r="V8" i="24" s="1"/>
</calcChain>
</file>

<file path=xl/sharedStrings.xml><?xml version="1.0" encoding="utf-8"?>
<sst xmlns="http://schemas.openxmlformats.org/spreadsheetml/2006/main" count="248" uniqueCount="192">
  <si>
    <t>Mujeres</t>
  </si>
  <si>
    <t>Hombres</t>
  </si>
  <si>
    <t>Total asistentes</t>
  </si>
  <si>
    <t>Hijos de funcionarios</t>
  </si>
  <si>
    <t>No. De familias</t>
  </si>
  <si>
    <t xml:space="preserve">No. De personas encuestadas que consideran que el objetivo de la actividad se cumplió </t>
  </si>
  <si>
    <t>No. De Encuestas realizadas</t>
  </si>
  <si>
    <t xml:space="preserve">
% de Asistentes
 (No. total de asistentes /No. de personas  a los que va dirigida la actividad)</t>
  </si>
  <si>
    <t>Eje</t>
  </si>
  <si>
    <t>Entidad o Área Responsable</t>
  </si>
  <si>
    <t>Fecha de Realización</t>
  </si>
  <si>
    <t>ESTADOS MENTALES POSITIVOS</t>
  </si>
  <si>
    <t>PROPOSITO DE VIDA</t>
  </si>
  <si>
    <t>RELACIONES INTERPERSONALES</t>
  </si>
  <si>
    <t>POBLACIÓN BENEFICIADA</t>
  </si>
  <si>
    <t>Gestión del Talento Humano.</t>
  </si>
  <si>
    <t>Departamento Administrativo del Servicio Civil Distrital.</t>
  </si>
  <si>
    <t>Responsable</t>
  </si>
  <si>
    <t>Actividades realizadas</t>
  </si>
  <si>
    <t>Comunicaciones</t>
  </si>
  <si>
    <t>todo el año</t>
  </si>
  <si>
    <t>Tiempo del DADEP</t>
  </si>
  <si>
    <t>Caja de compensación familiar Compensar</t>
  </si>
  <si>
    <t>Gestión del Talento Humano</t>
  </si>
  <si>
    <t>Servidores de la entidad</t>
  </si>
  <si>
    <t xml:space="preserve">Servidores inscrito de la Entidad </t>
  </si>
  <si>
    <t>Servidores con sus familias</t>
  </si>
  <si>
    <t>Hijos de funcionarios de la Entidad en edades de 0 a 12 años.</t>
  </si>
  <si>
    <t>Hijos de funcionarios con edades entre los 0 a 12 años de edad</t>
  </si>
  <si>
    <t xml:space="preserve">Por definir </t>
  </si>
  <si>
    <t xml:space="preserve">De acuerdo a inscripción </t>
  </si>
  <si>
    <t>Compensar</t>
  </si>
  <si>
    <t>Cobertura de servidores de planta en las actividades del Sistema de Estímulos</t>
  </si>
  <si>
    <t>Número de servidores participantes en las actividades del Sistema de Estímulos en el período / Número total de servidores inscritos o convocados a las actividades del Sistema de Estímulos en el período *100</t>
  </si>
  <si>
    <t>Cumplimiento de los objetivos</t>
  </si>
  <si>
    <t>No. De personas que consideran que el objetivo de la actividad se cumplió totalmente / Total de funcionarios encuestados (por cada actividad) * 100</t>
  </si>
  <si>
    <t>LGTBI</t>
  </si>
  <si>
    <t>Gestión</t>
  </si>
  <si>
    <t xml:space="preserve">09-05-2022 / 
20-06-2022
</t>
  </si>
  <si>
    <t>Gestión del Talento Humano / Compensar</t>
  </si>
  <si>
    <t>01-02-2022
30-11-2022</t>
  </si>
  <si>
    <t>Gestión del Talento Humano/Compensar</t>
  </si>
  <si>
    <t xml:space="preserve">01-05-2022 
30-11-2022
</t>
  </si>
  <si>
    <t>Gestión del Talento Humano / Compensar / Secretaria de ambiente / IDRD</t>
  </si>
  <si>
    <t xml:space="preserve">01-02-2022 
30-11-2022
</t>
  </si>
  <si>
    <t>01-01-2022
31-12-2022</t>
  </si>
  <si>
    <t xml:space="preserve">01-11-2022 
15-12-2022
</t>
  </si>
  <si>
    <t xml:space="preserve">
18-09-2022 
</t>
  </si>
  <si>
    <t>Gestión del Talento Humano / Comunicaciones</t>
  </si>
  <si>
    <t>Gestión del Talento Humano / Todas las dependencias / Compensar / FONDADEP</t>
  </si>
  <si>
    <t xml:space="preserve">16-12-2022 
24-12-2022
</t>
  </si>
  <si>
    <t>01-12-2022
30-12-2022</t>
  </si>
  <si>
    <t xml:space="preserve">01-12-2022  
30-12-2022
</t>
  </si>
  <si>
    <t>(Número de acciones programadas a 31/01/2022 / Número de acciones ejecutadas a 31/12/2022).</t>
  </si>
  <si>
    <t>Participantes</t>
  </si>
  <si>
    <t>Fecha prevista</t>
  </si>
  <si>
    <t>Presupuesto</t>
  </si>
  <si>
    <t xml:space="preserve">
1-02-2022
25-12-2022
</t>
  </si>
  <si>
    <t>Evidencias</t>
  </si>
  <si>
    <t>Por definir</t>
  </si>
  <si>
    <t xml:space="preserve">                                                                                           01-12-2022
20-12-2022
</t>
  </si>
  <si>
    <t>No. De Calificaciones satisfactorias o sobresalientes</t>
  </si>
  <si>
    <t>Actividad (Lugar)</t>
  </si>
  <si>
    <t>Reconocimiento día de la secretaria (DADEP)</t>
  </si>
  <si>
    <t>Celebración de cumpleaños de los servidores (semestral) (DADEP)</t>
  </si>
  <si>
    <t>Reconocimiento día de la madre/padre (DADEP)</t>
  </si>
  <si>
    <t>Juegos deportivos Distritales (DADEP)</t>
  </si>
  <si>
    <t>Torneo tenis de mesa (DADEP)</t>
  </si>
  <si>
    <t>Torneo de juego de Rana (DADEP)</t>
  </si>
  <si>
    <t>Beneficio por participación en actividades (Boletas de Cine- refrigerios) (DADEP)</t>
  </si>
  <si>
    <t>Día del niño (DADEP)</t>
  </si>
  <si>
    <t>Día de la familia primer semestre (DADEP)</t>
  </si>
  <si>
    <t>Día del servidor público (DADEP)</t>
  </si>
  <si>
    <t>Incentivo mejor Servidor público de atención al ciudadano, Incentivo mejor servidor público en gestión de integridad, Incentivo por participación ciudadana y rendición de cuentas (DADEP)</t>
  </si>
  <si>
    <t>Incentivos y reconocimiento mejores funcionarios (DADEP)</t>
  </si>
  <si>
    <t>Reconocimiento grupos de trabajo transversales (DADEP)</t>
  </si>
  <si>
    <t>Época de Navidad (Presencial)</t>
  </si>
  <si>
    <t>Apropiación Institucional (Presencial)</t>
  </si>
  <si>
    <t>Bienestar a la carta (Presencial)</t>
  </si>
  <si>
    <t>Bonos navideños (Presencial)</t>
  </si>
  <si>
    <t>Vacaciones recreativas (Presencial)</t>
  </si>
  <si>
    <t>CONOCIMIENTO DE LAS FORTALEZAS PROPIAS</t>
  </si>
  <si>
    <t>INCENTIVOS</t>
  </si>
  <si>
    <t>Observaciones</t>
  </si>
  <si>
    <t>N/A</t>
  </si>
  <si>
    <t xml:space="preserve"> </t>
  </si>
  <si>
    <t>Nivel de cumplimiento del Plan de Bienestar e Incentivos 2024 (%)</t>
  </si>
  <si>
    <t>Reconocimiento y empoderamiento de las mujeres servidoras públicas del D.C. (DADEP)</t>
  </si>
  <si>
    <t>Día de la familia segundo  semestre (DADEP)</t>
  </si>
  <si>
    <t>Conmemoración 25 años DADEP</t>
  </si>
  <si>
    <t>Día de los Dulces</t>
  </si>
  <si>
    <t>Reconocimiento de la Diversidad (Espacios Incluyentes)</t>
  </si>
  <si>
    <t xml:space="preserve">Invitación 
Pieza comunicacional
Registro de asistencia en forms
Registros fotográficos
Documentos archivados según tabla de retención documental de Gestión del Talento humano
</t>
  </si>
  <si>
    <t xml:space="preserve">Adicional a las 43  personas asistentes de planta por gestión lograron participar 56  contratistas </t>
  </si>
  <si>
    <t>97.9%</t>
  </si>
  <si>
    <t xml:space="preserve">Invitación 
Pieza comunicacional
Minuto a minuto
Acta reunión para la preparación de la Conmemoración 8M
Registro de asistencia
Registros fotográficos
Documentos archivados según tabla de retención documental de Gestión del Talento humano
</t>
  </si>
  <si>
    <t>Actividad lúdico deportiva para adolescentes</t>
  </si>
  <si>
    <t>APROBÓ: HUGO ALBERTO CARRILLO GÓMEZ</t>
  </si>
  <si>
    <t xml:space="preserve">Invitación 
Jornada de Inducción y Reinducción
Palabras de apertura a cargo de la directora Lucia Bastidas
intervención de  Yaneth Zamora, por parte de la Secretaria Distrital de Planeación  con la presentación de la Política LGBTI </t>
  </si>
  <si>
    <t xml:space="preserve">Adicional a las 63  personas asistentes de planta,  por gestión lograron participar 233  contratistas </t>
  </si>
  <si>
    <t>PLAN DE BIENESTAR E INCENTIVOS 2024</t>
  </si>
  <si>
    <t>Número de servidores a los que está dirigida la actividad</t>
  </si>
  <si>
    <r>
      <t xml:space="preserve"> </t>
    </r>
    <r>
      <rPr>
        <b/>
        <sz val="12"/>
        <rFont val="Times New Roman"/>
        <family val="1"/>
      </rPr>
      <t>META CUMPLIDA</t>
    </r>
    <r>
      <rPr>
        <sz val="12"/>
        <rFont val="Times New Roman"/>
        <family val="1"/>
      </rPr>
      <t xml:space="preserve">
Se realizaron  un recorrido urbano "Bogotá Camina Segura: caminata por los alrededores del edificio CAD, partiendo por la rampa del edificio CAD,  con el fin de detectar los sitios donde las mujeres se sienten mas vulnerables, debido a la inseguridad y mal estado de las vías.
</t>
    </r>
  </si>
  <si>
    <t>Celebración del día del hombre y de la mujer (DADEP)</t>
  </si>
  <si>
    <t>Dia de descanso por cumpleaños (todo el día)  (DADEP)</t>
  </si>
  <si>
    <t>8/03/2023
19/03/2023</t>
  </si>
  <si>
    <t xml:space="preserve">Invitación 
Pieza comunicacional
Planilla de asistencia
Documentos archivados según tabla de retención documental de Gestión del Talento humano
</t>
  </si>
  <si>
    <t xml:space="preserve">Invitación 
Piezas  comunicacionales
Planilla de asistencia 
Registros fotográficos
Documentos archivados según tabla de retención documental de Gestión del Talento humano
</t>
  </si>
  <si>
    <t>14 de mayo de 2024 
24 de junio de 2024</t>
  </si>
  <si>
    <t>13 de abril de 2024</t>
  </si>
  <si>
    <t xml:space="preserve">Invitación
Pieza publicitaria
Inscripción
Reunión con todos los participantes, se hizo el sorteo y conformación de los grupos y se les informó los lineamientos con los criterios de participación.
- Registros fotográficos de la reunión de conformación de equipos
Eliminatoria 
Refrigerios entregados por la caja de compensación familiar COMPENSAR
Evento de premiación del primer y segundo puesto: regalos comprados con recursos propios
Planilla campeones del torneo
Registro fotográfico de los ganadores
Documentos archivados según tabla de retención documental de Gestión del Talento humano
</t>
  </si>
  <si>
    <r>
      <rPr>
        <b/>
        <sz val="12"/>
        <rFont val="Times New Roman"/>
        <family val="1"/>
      </rPr>
      <t xml:space="preserve"> META CUMPLIDA </t>
    </r>
    <r>
      <rPr>
        <sz val="12"/>
        <rFont val="Times New Roman"/>
        <family val="1"/>
      </rPr>
      <t xml:space="preserve">
Fue programado el torneo de tenis de mesa, conformando equipos, y espableciendo los linemaientos de la competencial. posteriormente se desarrollo la actividad y se premiaron a los  cuatro primeros puestos en la modalidad de mujeres y hombres. </t>
    </r>
  </si>
  <si>
    <t xml:space="preserve">14 de mayo de 2024 </t>
  </si>
  <si>
    <t>Invitación
Inscripción en google forms
Acta de Asistencia
Entrega del refrigerio por parte de la caja de compensación Compensar.
Registros fotográficos del recorrido
La evaluación de la actividad se realizará en la encuesta de satisfacción anual de la vigencia 2023.
Documentos archivados según tabla de retención documental de Gestión del Talento humano</t>
  </si>
  <si>
    <t>Adicional a las 30 personas asistentes de la planta por gestión, participaron para esta actividad  21 contratistas.</t>
  </si>
  <si>
    <t>27 de abril de 2024</t>
  </si>
  <si>
    <t>Invitación
Pieza publicitaria
Listado de niños de 0 a 10 años y de 11 a 16 años</t>
  </si>
  <si>
    <t>1 de mayo de 2024 al 30 de junio de 2024</t>
  </si>
  <si>
    <t>Adicional a las 83 personas de planta por gestión, para esta actividad participaron  37 contratistas .</t>
  </si>
  <si>
    <r>
      <rPr>
        <b/>
        <sz val="12"/>
        <rFont val="Times New Roman"/>
        <family val="1"/>
      </rPr>
      <t xml:space="preserve"> META CUMPLIDA </t>
    </r>
    <r>
      <rPr>
        <sz val="12"/>
        <rFont val="Times New Roman"/>
        <family val="1"/>
      </rPr>
      <t xml:space="preserve">
De acuerdo con la circular 007 del  17/04/2024 del  DADEP se otorgó  en el primer semestre a todos los servidores públicos de la entidad, un (1) día de descanso remunerado para que compartieran  con sus familias, a partir del 01/05/2024 al 30/06/2024. </t>
    </r>
  </si>
  <si>
    <t>Memorandos enviados por los subdirectores de cada área,  informando la programación del disfrute del día de descanso compensado remunerado para que los servidores puedan compartir con sus respectivas familias.</t>
  </si>
  <si>
    <t>El nivel asesor y directivo no reportaron el disfrute.</t>
  </si>
  <si>
    <t>26/04/2024 y 24/05/2024</t>
  </si>
  <si>
    <r>
      <rPr>
        <b/>
        <sz val="12"/>
        <rFont val="Times New Roman"/>
        <family val="1"/>
      </rPr>
      <t xml:space="preserve"> META CUMPLIDA</t>
    </r>
    <r>
      <rPr>
        <sz val="12"/>
        <rFont val="Times New Roman"/>
        <family val="1"/>
      </rPr>
      <t xml:space="preserve"> 
Se hizo reconocimiento por medio de piezas comunicacionales a las madres y padres que laboran en la entidadu y adicionalmente con el apoyo de la Caja de Compensacion Familiar se hizo entrega de pasabocas.</t>
    </r>
  </si>
  <si>
    <r>
      <rPr>
        <b/>
        <sz val="12"/>
        <rFont val="Times New Roman"/>
        <family val="1"/>
      </rPr>
      <t xml:space="preserve"> META CUMPLIDA </t>
    </r>
    <r>
      <rPr>
        <sz val="12"/>
        <rFont val="Times New Roman"/>
        <family val="1"/>
      </rPr>
      <t xml:space="preserve">
Se realizó  una caminata ecologica en el humedal Cordoba de la localidad de Suba, la cual generaron experiencias positivas en los servidores públicos  al tener  contacto  con la naturaleza, brindando   bienestar   visual y auditiva. Con esta actividad   fisica se logró  un aporte significativo en la  salud mental, al   permitir  entornos de relajación para la mitigación del estres laboral.
</t>
    </r>
  </si>
  <si>
    <t>1 de octubre de 2024</t>
  </si>
  <si>
    <t>13 de septiembre de 2024</t>
  </si>
  <si>
    <t>24 de septiembre al 27 de septiembre de 2024</t>
  </si>
  <si>
    <t>Pieza publicitaria
Relación de inscritos para el torneo
Registros fotográficos de los equipos 
Criterios de participación
Planilla campeones del torneo
Copia de correo donde se informa la convocatoria, con fecha, lugar y detalles relevantes.
Registro fotográfico de los ganadores.
Listado de participantes</t>
  </si>
  <si>
    <r>
      <rPr>
        <b/>
        <sz val="12"/>
        <rFont val="Times New Roman"/>
        <family val="1"/>
      </rPr>
      <t>META CUMPLIDA</t>
    </r>
    <r>
      <rPr>
        <sz val="12"/>
        <rFont val="Times New Roman"/>
        <family val="1"/>
      </rPr>
      <t xml:space="preserve">
Con motivo del Día del Servidor y Servidora Pública, se llevó a cabo un evento especial para rendir homenaje a todos los servidores, reconociendo su dedicación, compromiso y esfuerzo en el desempeño de sus funciones. Como parte de la celebración, se organizó un compartir en agradecimiento,
</t>
    </r>
  </si>
  <si>
    <t>Conmemoración día amor y amistad (DADEP)</t>
  </si>
  <si>
    <r>
      <rPr>
        <b/>
        <sz val="12"/>
        <rFont val="Times New Roman"/>
        <family val="1"/>
      </rPr>
      <t>META CUMPLIDA</t>
    </r>
    <r>
      <rPr>
        <sz val="12"/>
        <rFont val="Times New Roman"/>
        <family val="1"/>
      </rPr>
      <t xml:space="preserve">
En el marco de esta conmemoración, se organizó una jornada especial para promover la convivencia y el fortalecimiento de los lazos de amistad. Durante la actividad, los asistentes disfrutaron de dinámicas recreativas y un compartir, todo ello dirigido por dos promotoras. El evento fue un éxito, generando un ambiente de respeto y cordialidad, en línea con los valores institucionales.</t>
    </r>
  </si>
  <si>
    <t xml:space="preserve">Invitación
Pieza publicitaria
Listado de de funcionarios.
Registro fotógráfico </t>
  </si>
  <si>
    <t>En la conmemoración del Día del Servidor y la Servidora Pública, se programó una actividad con una asistencia estimada de 250 personas, de las cuales asistieron 230, lo cual representa una excelente participación. Durante el evento, se solicitó a los asistentes que completaran una encuesta, enviándoles el enlace correspondiente para su participación. Sin embargo, únicamente 23 funcionarios registraron sus respuestas.</t>
  </si>
  <si>
    <r>
      <rPr>
        <b/>
        <sz val="12"/>
        <rFont val="Times New Roman"/>
        <family val="1"/>
      </rPr>
      <t>META CUMPLIDA</t>
    </r>
    <r>
      <rPr>
        <sz val="12"/>
        <rFont val="Times New Roman"/>
        <family val="1"/>
      </rPr>
      <t xml:space="preserve">
Con el objetivo de fortalecer y garantizar el desarrollo integral de la familia, como núcleo fundamental de la sociedad, y en cumplimiento con el plan de bienestar e incentivos para este segundo semestre, se otorga a todos los servidores públicos un día de descanso compensado y remunerado para compartir en familia. Este beneficio estará disponible a partir del 1 de octubre, y su disfrute será voluntario, debiendo coordinarse previamente con el supervisor y contar con la autorización del jefe inmediato.</t>
    </r>
  </si>
  <si>
    <r>
      <rPr>
        <b/>
        <sz val="12"/>
        <rFont val="Times New Roman"/>
        <family val="1"/>
      </rPr>
      <t xml:space="preserve"> META CUMPLIDA
</t>
    </r>
    <r>
      <rPr>
        <sz val="12"/>
        <rFont val="Times New Roman"/>
        <family val="1"/>
      </rPr>
      <t xml:space="preserve">La Dirección del la Entidad concedió un incentivo de salario emocional a las secretarias (os)  del Departamento, para lo cual  informó del asunto el día 26 de abril, para que  los servidores o servidoras gozaran de medio dia de descanso compensado para compartir con su  nucleo familiar. y el dia 24 de mayo de 2024 el DASCD invito a los secretarios a la conmemoracion de esta importante fecha.
</t>
    </r>
  </si>
  <si>
    <r>
      <rPr>
        <b/>
        <sz val="12"/>
        <rFont val="Times New Roman"/>
        <family val="1"/>
      </rPr>
      <t xml:space="preserve"> META CUMPLIDA </t>
    </r>
    <r>
      <rPr>
        <sz val="12"/>
        <rFont val="Times New Roman"/>
        <family val="1"/>
      </rPr>
      <t xml:space="preserve">
Para incentivar a los servidores que celebren el día del cumpleaños  con su familia, el DADEP viene otorgando un día de descanso que se puede hacer efectivo el mismo día del cumpleaños o el día hábil siguiente.
</t>
    </r>
  </si>
  <si>
    <r>
      <rPr>
        <b/>
        <sz val="12"/>
        <rFont val="Times New Roman"/>
        <family val="1"/>
      </rPr>
      <t>META CUMPLIDA</t>
    </r>
    <r>
      <rPr>
        <sz val="12"/>
        <rFont val="Times New Roman"/>
        <family val="1"/>
      </rPr>
      <t>:
El objetivo de los juegos deportivos Distritales es pretender impactar positivamente en la salud física y mental de las servidoras y los servidores del Distrito Capital, así como de sus familias, promoviendo la actividad física a través del deporte y propiciando espacios de sana competencia, juego limpio y esparcimiento enfocados en los beneficios que el deporte trae para cada uno de los participantes.</t>
    </r>
  </si>
  <si>
    <t>META CUMPLIDA
En conmemoración de los 25 años del DADEP, se llevó a cabo una actividad en el Parque de los Novios, donde los asistentes disfrutaron de dinámicas de integración y compartieron momentos especiales con las diferentes dependencias.</t>
  </si>
  <si>
    <t>2 de agosto 2024</t>
  </si>
  <si>
    <t xml:space="preserve">Pieza publicitaria
Registros fotográficos de la conmemoración 
Respusta de la encuesta realizada 
Lista de asistentes </t>
  </si>
  <si>
    <t>1 de enero de 2024 al 30 de septiembre de 2024</t>
  </si>
  <si>
    <t xml:space="preserve">
META CUMPLIDA 
Se envia pieza comunicacional en conmemoracion del dia del niño y se  convocó a los hijos de los funcionarios a participar en el evento organizado por el Departamento Administrativo del Servicio Civil Distrital ( DASC )   denominado  Taller Parque Ecológico de Montaña Mirador de los Nevado.</t>
  </si>
  <si>
    <t xml:space="preserve">Pieza publicitaria
Registros fotográficos de la conmemoración 
Lista de asistentes funcionarios de planta </t>
  </si>
  <si>
    <r>
      <t xml:space="preserve"> </t>
    </r>
    <r>
      <rPr>
        <b/>
        <sz val="12"/>
        <rFont val="Times New Roman"/>
        <family val="1"/>
      </rPr>
      <t>META CUMPLIDA</t>
    </r>
    <r>
      <rPr>
        <sz val="12"/>
        <rFont val="Times New Roman"/>
        <family val="1"/>
      </rPr>
      <t xml:space="preserve"> 
Actividades Realizadas:
- Día del Hombre:
Se solicitó una pieza comunicacional para conmemorar el Día del Hombre, destacando y reconociendo la fortaleza y compromiso de aquellos que, cada día, se esfuerzan por ser mejores parejas, hijos, padres, hermanos, amigos y defensores del espacio público.
- Conmemoración del 8M:
Los hombres se unieron a la conmemoración del Día Internacional de la Mujer (8M) participando en una caminata urbana alrededor del edificio. El objetivo fue identificar los puntos donde las mujeres se sienten más vulnerables debido a la inseguridad y el mal estado de las vías, bajo el lema “Bogotá Camina Segura.”
- Entrega de lentes violeta:
El Equipo de Ambientes Laborales Diversos, Amorosos y Seguros de la entidad entregó lentes violeta a los participantes como símbolo de concienciación.
- Llegada a la Plazoleta de la Democracia (en construcción):
Al llegar a la plazoleta, se realizaron las siguientes intervenciones:
 • Saludo de la directora, Lucía Bastidas.
 • Intervención de Lina Quenguan del Observatorio del Espacio Público, donde explicó la dinámica del recorrido.
- Dinámica de Post-its:
Se entregaron post-its a los participantes para que expresaran cómo se sienten en el espacio público, plasmando sus pensamientos y experiencias.
</t>
    </r>
  </si>
  <si>
    <t xml:space="preserve">  META CUMPLIDA
Durante la actividad realizada en el Parque de los Novios, se celebraron los cumpleaños de los funcionarios en el marco de la conmemoración de los 25 años del DADEP. Los asistentes disfrutaron de momentos especiales
</t>
  </si>
  <si>
    <t xml:space="preserve">Relación en Excel el listado de Base de datos cumpleaños los funcionarios que cumplieron años entre el 1 de enero y el 30 de septiembre de 2024. </t>
  </si>
  <si>
    <t xml:space="preserve">Relación en Excel el listado de Base de datos cumpleaños los funcionarios de planta.  </t>
  </si>
  <si>
    <t>Correo de servidores inscritos en torneos - X Juegos Deportivos Distritales - Septiembre 2024</t>
  </si>
  <si>
    <r>
      <rPr>
        <b/>
        <sz val="12"/>
        <rFont val="Times New Roman"/>
        <family val="1"/>
      </rPr>
      <t>META CUMPLIDA</t>
    </r>
    <r>
      <rPr>
        <sz val="12"/>
        <rFont val="Times New Roman"/>
        <family val="1"/>
      </rPr>
      <t xml:space="preserve">
 Como parte de las actividades recreativas, se llevó a cabo el Torneo de Rana "DADEP 2024", que contó con la participación de 40 personas, organizadas en equipos de cuatro integrantes, asegurando la inclusión de al menos una mujer por equipo. El torneo se desarrolló en formato de eliminación directa, resaltando la competitividad y el espíritu deportivo de los participantes.  
 El evento se destacó por el entusiasmo de los jugadores y el respeto a las normas del juego.</t>
    </r>
  </si>
  <si>
    <t>Caminata ecológica / Agregar caminata gafas purpura</t>
  </si>
  <si>
    <t>27 de septiembre de 2024</t>
  </si>
  <si>
    <t>Se encuentra en desarrollo de actividades durante el segundo semestre</t>
  </si>
  <si>
    <t>Caminata gafas purpura</t>
  </si>
  <si>
    <t xml:space="preserve">21 de agosto de 2024 </t>
  </si>
  <si>
    <t>1 de octubre al 31 de diciembre de 2024</t>
  </si>
  <si>
    <t>Se encuentra en proceso de ejecucion</t>
  </si>
  <si>
    <t>Se realizo invitacion por correo de Talento humano a todos los servidores y contratistas de la Entidad</t>
  </si>
  <si>
    <r>
      <rPr>
        <b/>
        <sz val="12"/>
        <rFont val="Times New Roman"/>
        <family val="1"/>
      </rPr>
      <t xml:space="preserve"> META CUMPLIDA </t>
    </r>
    <r>
      <rPr>
        <sz val="12"/>
        <rFont val="Times New Roman"/>
        <family val="1"/>
      </rPr>
      <t xml:space="preserve">
Se realizó  una caminata en conmemoracion del mes de espacio publico en la localidad de Rafael Uribe Uribe en el  barrio Enrique Olaya Herrera, donde se invito a reconocer los espacios publicos con los desafios que ven las mujeres en la ciudad </t>
    </r>
  </si>
  <si>
    <r>
      <rPr>
        <b/>
        <sz val="12"/>
        <rFont val="Times New Roman"/>
        <family val="1"/>
      </rPr>
      <t xml:space="preserve"> META CUMPLIDA  </t>
    </r>
    <r>
      <rPr>
        <sz val="12"/>
        <rFont val="Times New Roman"/>
        <family val="1"/>
      </rPr>
      <t xml:space="preserve">
Se realizaron las siguientes actividades:
Se llevó a cabo la Jornada de Inducción y Reinducción con las intervenciones de la directora, y los subdirectores y subdirectoras que forman parte del DADEP
Intervención de Yaneth Zamora, por parte de la Secretaria Distrital de Planeación  con la presentación de la Política LGBTI 
</t>
    </r>
  </si>
  <si>
    <t>ELABORÓ: JULIO VICENTE ACOSTA MONROY</t>
  </si>
  <si>
    <t>REVISÓ:  IVAN CASTIBLANCO MOLANO</t>
  </si>
  <si>
    <t xml:space="preserve">Actividad programada en el contrato de bienestar </t>
  </si>
  <si>
    <t>diciembre</t>
  </si>
  <si>
    <t>Correos electronicos</t>
  </si>
  <si>
    <t xml:space="preserve">Se realizo  entrega de boletas de cine a  los grupos transversales y premiacion a participantes en las diferentes actividades </t>
  </si>
  <si>
    <t xml:space="preserve">Actas de entrega  </t>
  </si>
  <si>
    <t xml:space="preserve">Se realizo la entrega de bonos para los hijos de los servidores. 
</t>
  </si>
  <si>
    <t>Las  vacaciones recreativas, se realizaron en el mes de octubre y diciembre. Estas actividades están diseñadas para ofrecer a los niños participantes momentos inolvidables de diversión y entretenimiento.
- Parque de Diversiones Plaza Claro
- Visita a la Granja de Tenjo 
- Mundo Aventura 
-Maloka
-Multiparque
-Show Place</t>
  </si>
  <si>
    <t>9 de octubre al 11 de octubre  y del 10 al 12 de diciembre de 2024</t>
  </si>
  <si>
    <t xml:space="preserve">Lista de asistencia, fotografias, correos electronicos </t>
  </si>
  <si>
    <t>Listado de entrega bonos</t>
  </si>
  <si>
    <t xml:space="preserve">Se realizo el cargue de puntos correspondiente, para que el personal disfrute de las diferentes actividades de bienestar a la carta
</t>
  </si>
  <si>
    <t>Plataforma bienestar a la carta y correos electronicos</t>
  </si>
  <si>
    <t>Fotografias</t>
  </si>
  <si>
    <t xml:space="preserve">Se realizo la entrega de souvenir a los padres de los niños de la entidad
</t>
  </si>
  <si>
    <t>Listado asistencia</t>
  </si>
  <si>
    <t xml:space="preserve">Se desarrollo la actividad en Colobian PUB, con almuerzo y  diferentes actividades, como rifas y entrega de bono para Creps.
</t>
  </si>
  <si>
    <t xml:space="preserve">Se programo por cada una de las dependencias la novena navideña
</t>
  </si>
  <si>
    <t>Del 16 al 24 de diciembre de 2024</t>
  </si>
  <si>
    <t>Invitación 
a cada una de las dependencias</t>
  </si>
  <si>
    <t>En general todo el personal participo en las novenas</t>
  </si>
  <si>
    <t xml:space="preserve">Se determinaron los mejores servidores en cada uno de los items,  donde hay servidores publicos
</t>
  </si>
  <si>
    <t>Se determino de acuerdo al personal de planta</t>
  </si>
  <si>
    <t xml:space="preserve">Se cargo en las tarjetas de compensar el respectivo Bono 
</t>
  </si>
  <si>
    <t xml:space="preserve">En esta actividad no hubo participates.
</t>
  </si>
  <si>
    <t>No se presentaron proyectos para ser evaluados</t>
  </si>
  <si>
    <t>Se realizo una selección por dependencia y posteriormente sorteo con balota.</t>
  </si>
  <si>
    <t>El mejor funcioanario de la entidad se selecciono entre los 3 mejores por dependencia</t>
  </si>
  <si>
    <t>SEGUIMIENTO CON CORTE AL 31 DE DICIEMBRE  DE 2024</t>
  </si>
  <si>
    <t xml:space="preserve">Circular 027 del 8 de septiembre de 2024  para los Servidores Departamento Administrativo De La Defensoría  Del Espacio – DADEP
En atención al Radicado DADEP No 20241100044993 de Control Interno, informa que cuatro funcionarios harán uso del día libre compensado y remunerado de manera voluntaria, con las siguientes fechas: </t>
  </si>
  <si>
    <t xml:space="preserve">Pieza publicitaria
Registros fotográficos de la conmemoración 
Respuesta de la encuesta realizada 
Lista de asistentes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</si>
</sst>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2]* #,##0.00_-;\-[$€-2]* #,##0.00_-;_-[$€-2]* &quot;-&quot;??_-"/>
    <numFmt numFmtId="165" formatCode="[$-240A]d&quot; de &quot;mmmm&quot; de &quot;yyyy;@"/>
  </numFmts>
  <fonts count="15" x14ac:knownFonts="1">
    <font>
      <sz val="10"/>
      <name val="Arial"/>
      <family val="2"/>
    </font>
    <font>
      <sz val="11"/>
      <color theme="1"/>
      <name val="Calibri"/>
      <family val="2"/>
      <scheme val="minor"/>
    </font>
    <font>
      <sz val="10"/>
      <name val="Arial"/>
      <family val="2"/>
    </font>
    <font>
      <sz val="10"/>
      <name val="Arial Narrow"/>
      <family val="2"/>
    </font>
    <font>
      <sz val="9"/>
      <name val="Calibri"/>
      <family val="2"/>
      <scheme val="minor"/>
    </font>
    <font>
      <b/>
      <sz val="14"/>
      <color theme="1"/>
      <name val="Calibri"/>
      <family val="2"/>
      <scheme val="minor"/>
    </font>
    <font>
      <u/>
      <sz val="10"/>
      <color theme="10"/>
      <name val="Arial"/>
      <family val="2"/>
    </font>
    <font>
      <b/>
      <sz val="10"/>
      <name val="Arial"/>
      <family val="2"/>
    </font>
    <font>
      <b/>
      <sz val="9"/>
      <name val="Calibri"/>
      <family val="2"/>
      <scheme val="minor"/>
    </font>
    <font>
      <sz val="10"/>
      <color rgb="FFFF0000"/>
      <name val="Arial"/>
      <family val="2"/>
    </font>
    <font>
      <b/>
      <sz val="12"/>
      <name val="Times New Roman"/>
      <family val="1"/>
    </font>
    <font>
      <sz val="12"/>
      <name val="Times New Roman"/>
      <family val="1"/>
    </font>
    <font>
      <sz val="12"/>
      <color rgb="FF000000"/>
      <name val="Times New Roman"/>
      <family val="1"/>
    </font>
    <font>
      <sz val="12"/>
      <color theme="1"/>
      <name val="Times New Roman"/>
      <family val="1"/>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9" fontId="2" fillId="0" borderId="0" applyFont="0" applyFill="0" applyBorder="0" applyAlignment="0" applyProtection="0"/>
    <xf numFmtId="164" fontId="3" fillId="0" borderId="0" applyFont="0" applyFill="0" applyBorder="0" applyAlignment="0" applyProtection="0"/>
    <xf numFmtId="0" fontId="2" fillId="0" borderId="0"/>
    <xf numFmtId="0" fontId="1" fillId="0" borderId="0"/>
    <xf numFmtId="0" fontId="6" fillId="0" borderId="0" applyNumberFormat="0" applyFill="0" applyBorder="0" applyAlignment="0" applyProtection="0"/>
  </cellStyleXfs>
  <cellXfs count="135">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7" fillId="0" borderId="0" xfId="0" applyFont="1"/>
    <xf numFmtId="0" fontId="9" fillId="0" borderId="0" xfId="0" applyFont="1"/>
    <xf numFmtId="0" fontId="9" fillId="2" borderId="0" xfId="0" applyFont="1" applyFill="1"/>
    <xf numFmtId="0" fontId="9" fillId="4" borderId="0" xfId="0" applyFont="1" applyFill="1"/>
    <xf numFmtId="0" fontId="0" fillId="0" borderId="0" xfId="0" applyAlignment="1">
      <alignment horizontal="center"/>
    </xf>
    <xf numFmtId="9" fontId="11" fillId="2" borderId="1" xfId="1" applyFont="1" applyFill="1" applyBorder="1" applyAlignment="1">
      <alignment horizontal="center" vertical="center"/>
    </xf>
    <xf numFmtId="0" fontId="0" fillId="2" borderId="0" xfId="0" applyFill="1"/>
    <xf numFmtId="0" fontId="10" fillId="2" borderId="0" xfId="0" applyFont="1" applyFill="1"/>
    <xf numFmtId="0" fontId="11" fillId="2" borderId="0" xfId="0" applyFont="1" applyFill="1" applyAlignment="1">
      <alignment horizontal="center" vertical="center"/>
    </xf>
    <xf numFmtId="0" fontId="11" fillId="2" borderId="0" xfId="0" applyFont="1" applyFill="1" applyAlignment="1">
      <alignment horizontal="center" vertical="center" wrapText="1"/>
    </xf>
    <xf numFmtId="0" fontId="11" fillId="2" borderId="0" xfId="0" applyFont="1" applyFill="1"/>
    <xf numFmtId="0" fontId="11" fillId="2" borderId="0" xfId="0" applyFont="1" applyFill="1" applyAlignment="1">
      <alignment vertical="center"/>
    </xf>
    <xf numFmtId="0" fontId="12" fillId="2" borderId="4" xfId="0" applyFont="1" applyFill="1" applyBorder="1" applyAlignment="1">
      <alignment horizontal="justify" vertical="center" wrapText="1"/>
    </xf>
    <xf numFmtId="9" fontId="11" fillId="2" borderId="5" xfId="0" applyNumberFormat="1" applyFont="1" applyFill="1" applyBorder="1" applyAlignment="1">
      <alignment horizontal="center" vertical="center" wrapText="1"/>
    </xf>
    <xf numFmtId="0" fontId="10" fillId="2" borderId="0" xfId="0" applyFont="1" applyFill="1" applyAlignment="1">
      <alignment vertical="center" wrapText="1"/>
    </xf>
    <xf numFmtId="0" fontId="8" fillId="2" borderId="0" xfId="0" applyFont="1" applyFill="1"/>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4" fillId="2" borderId="0" xfId="0" applyFont="1" applyFill="1"/>
    <xf numFmtId="0" fontId="4" fillId="2" borderId="0" xfId="0" applyFont="1" applyFill="1" applyAlignment="1">
      <alignment vertical="center"/>
    </xf>
    <xf numFmtId="0" fontId="7" fillId="2" borderId="0" xfId="0" applyFont="1" applyFill="1"/>
    <xf numFmtId="0" fontId="0" fillId="2" borderId="0" xfId="0"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vertical="center"/>
    </xf>
    <xf numFmtId="0" fontId="9" fillId="6" borderId="0" xfId="0" applyFont="1" applyFill="1"/>
    <xf numFmtId="9" fontId="10" fillId="2" borderId="0" xfId="0" applyNumberFormat="1" applyFont="1" applyFill="1" applyAlignment="1">
      <alignment vertical="center" wrapText="1"/>
    </xf>
    <xf numFmtId="0" fontId="12" fillId="2" borderId="1" xfId="0" applyFont="1" applyFill="1" applyBorder="1" applyAlignment="1">
      <alignment horizontal="justify" vertical="center" wrapText="1"/>
    </xf>
    <xf numFmtId="9" fontId="11" fillId="2" borderId="13"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5" borderId="11"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1" fillId="2" borderId="1" xfId="0" applyFont="1" applyFill="1" applyBorder="1" applyAlignment="1">
      <alignment horizontal="left" vertical="top" wrapText="1"/>
    </xf>
    <xf numFmtId="14" fontId="11" fillId="2" borderId="1" xfId="0" applyNumberFormat="1" applyFont="1" applyFill="1" applyBorder="1" applyAlignment="1">
      <alignment horizontal="left" vertical="top" wrapText="1"/>
    </xf>
    <xf numFmtId="0" fontId="11" fillId="2" borderId="1" xfId="0" applyFont="1" applyFill="1" applyBorder="1" applyAlignment="1">
      <alignment horizontal="left" vertical="top"/>
    </xf>
    <xf numFmtId="165" fontId="11" fillId="2"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11" fillId="0" borderId="8" xfId="5" applyFont="1" applyFill="1" applyBorder="1" applyAlignment="1">
      <alignment horizontal="left" vertical="center" wrapText="1"/>
    </xf>
    <xf numFmtId="0" fontId="11" fillId="0" borderId="1" xfId="0" applyFont="1" applyBorder="1" applyAlignment="1">
      <alignment vertical="center"/>
    </xf>
    <xf numFmtId="0" fontId="11" fillId="0" borderId="1" xfId="0" applyFont="1" applyFill="1" applyBorder="1" applyAlignment="1">
      <alignment horizontal="center" vertical="center"/>
    </xf>
    <xf numFmtId="0" fontId="11" fillId="0" borderId="8" xfId="0"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4" xfId="0" applyFont="1" applyFill="1" applyBorder="1" applyAlignment="1">
      <alignment horizontal="left" vertical="center" wrapText="1"/>
    </xf>
    <xf numFmtId="165" fontId="11" fillId="0" borderId="4" xfId="0" applyNumberFormat="1" applyFont="1" applyFill="1" applyBorder="1" applyAlignment="1">
      <alignment horizontal="center" vertical="center"/>
    </xf>
    <xf numFmtId="10" fontId="11" fillId="0" borderId="4" xfId="0"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9" fontId="11" fillId="0" borderId="4" xfId="1" applyFont="1" applyFill="1" applyBorder="1" applyAlignment="1">
      <alignment horizontal="center" vertical="center"/>
    </xf>
    <xf numFmtId="0" fontId="11" fillId="0" borderId="17" xfId="5" applyFont="1" applyFill="1" applyBorder="1" applyAlignment="1">
      <alignment horizontal="left" vertical="center" wrapText="1"/>
    </xf>
    <xf numFmtId="0" fontId="11" fillId="0" borderId="5" xfId="5" applyFont="1" applyFill="1" applyBorder="1" applyAlignment="1">
      <alignment horizontal="center" vertical="center" wrapText="1"/>
    </xf>
    <xf numFmtId="0" fontId="0" fillId="0" borderId="0" xfId="0" applyFill="1"/>
    <xf numFmtId="0" fontId="11" fillId="0" borderId="1" xfId="0" applyFont="1" applyFill="1" applyBorder="1" applyAlignment="1">
      <alignment horizontal="left" vertical="center" wrapText="1"/>
    </xf>
    <xf numFmtId="165" fontId="11" fillId="0" borderId="4"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xf>
    <xf numFmtId="1" fontId="11" fillId="0" borderId="1" xfId="1" applyNumberFormat="1" applyFont="1" applyFill="1" applyBorder="1" applyAlignment="1">
      <alignment horizontal="center" vertical="center"/>
    </xf>
    <xf numFmtId="9" fontId="11" fillId="0" borderId="1" xfId="1" applyFont="1" applyFill="1" applyBorder="1" applyAlignment="1">
      <alignment horizontal="center" vertical="center"/>
    </xf>
    <xf numFmtId="0" fontId="11" fillId="0" borderId="13" xfId="5" applyFont="1" applyFill="1" applyBorder="1" applyAlignment="1">
      <alignment horizontal="center" vertical="center" wrapText="1"/>
    </xf>
    <xf numFmtId="0" fontId="9" fillId="0" borderId="0" xfId="0" applyFont="1" applyFill="1"/>
    <xf numFmtId="165" fontId="11" fillId="0" borderId="1" xfId="0" applyNumberFormat="1" applyFont="1" applyFill="1" applyBorder="1" applyAlignment="1">
      <alignment horizontal="center" vertical="center"/>
    </xf>
    <xf numFmtId="0" fontId="11" fillId="0" borderId="8" xfId="0" applyFont="1" applyFill="1" applyBorder="1" applyAlignment="1">
      <alignmen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top" wrapText="1"/>
    </xf>
    <xf numFmtId="0" fontId="11" fillId="0" borderId="1" xfId="0" applyFont="1" applyFill="1" applyBorder="1" applyAlignment="1">
      <alignment horizontal="left" vertical="top"/>
    </xf>
    <xf numFmtId="0" fontId="11" fillId="0" borderId="11" xfId="0" applyFont="1" applyFill="1" applyBorder="1" applyAlignment="1">
      <alignment horizontal="left" vertical="center" wrapText="1"/>
    </xf>
    <xf numFmtId="0" fontId="11" fillId="0" borderId="11" xfId="0" applyFont="1" applyFill="1" applyBorder="1" applyAlignment="1">
      <alignment horizontal="left" vertical="top" wrapText="1"/>
    </xf>
    <xf numFmtId="0" fontId="11" fillId="0" borderId="11" xfId="0" applyFont="1" applyFill="1" applyBorder="1" applyAlignment="1">
      <alignment horizontal="left" vertical="top"/>
    </xf>
    <xf numFmtId="0" fontId="11" fillId="0" borderId="11"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12" xfId="0" applyFont="1" applyFill="1" applyBorder="1" applyAlignment="1">
      <alignment horizontal="center" vertical="center"/>
    </xf>
    <xf numFmtId="165" fontId="11" fillId="0" borderId="1" xfId="0" applyNumberFormat="1" applyFont="1" applyFill="1" applyBorder="1" applyAlignment="1">
      <alignment horizontal="center" vertical="center" wrapText="1"/>
    </xf>
    <xf numFmtId="0" fontId="11" fillId="0" borderId="1" xfId="0" applyFont="1" applyFill="1" applyBorder="1" applyAlignment="1">
      <alignment vertical="center"/>
    </xf>
    <xf numFmtId="0" fontId="11" fillId="0" borderId="13" xfId="0" applyFont="1" applyFill="1" applyBorder="1" applyAlignment="1">
      <alignment horizontal="lef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8" xfId="0" applyFont="1" applyFill="1" applyBorder="1" applyAlignment="1">
      <alignment horizontal="center" vertical="center"/>
    </xf>
    <xf numFmtId="14" fontId="11" fillId="0" borderId="11" xfId="0" applyNumberFormat="1" applyFont="1" applyFill="1" applyBorder="1" applyAlignment="1">
      <alignment horizontal="center" vertical="center"/>
    </xf>
    <xf numFmtId="0" fontId="11" fillId="0" borderId="13" xfId="0" applyFont="1" applyFill="1" applyBorder="1" applyAlignment="1">
      <alignment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4" fillId="2" borderId="0" xfId="0" applyFont="1" applyFill="1" applyAlignment="1">
      <alignment horizontal="center"/>
    </xf>
    <xf numFmtId="0" fontId="10" fillId="0" borderId="2" xfId="0" applyFont="1" applyFill="1" applyBorder="1" applyAlignment="1">
      <alignment horizontal="center" vertical="center" textRotation="90"/>
    </xf>
    <xf numFmtId="0" fontId="10" fillId="0" borderId="1" xfId="0" applyFont="1" applyFill="1" applyBorder="1" applyAlignment="1">
      <alignment horizontal="center" vertical="center" textRotation="90"/>
    </xf>
    <xf numFmtId="0" fontId="10" fillId="0" borderId="10" xfId="0" applyFont="1" applyFill="1" applyBorder="1" applyAlignment="1">
      <alignment horizontal="center" vertical="center" textRotation="90"/>
    </xf>
    <xf numFmtId="0" fontId="10" fillId="0" borderId="11" xfId="0" applyFont="1" applyFill="1" applyBorder="1" applyAlignment="1">
      <alignment horizontal="center" vertical="center" textRotation="90"/>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0" xfId="0" applyFont="1" applyFill="1" applyAlignment="1">
      <alignment horizontal="center" vertical="center"/>
    </xf>
    <xf numFmtId="0" fontId="12" fillId="2" borderId="1" xfId="0" applyFont="1" applyFill="1" applyBorder="1" applyAlignment="1">
      <alignment horizontal="justify" vertical="center" wrapText="1"/>
    </xf>
    <xf numFmtId="0" fontId="12" fillId="2" borderId="11" xfId="0" applyFont="1" applyFill="1" applyBorder="1" applyAlignment="1">
      <alignment horizontal="justify" vertical="center" wrapText="1"/>
    </xf>
    <xf numFmtId="9" fontId="11" fillId="2" borderId="13" xfId="0" applyNumberFormat="1" applyFont="1" applyFill="1" applyBorder="1" applyAlignment="1">
      <alignment horizontal="center" vertical="center" wrapText="1"/>
    </xf>
    <xf numFmtId="9" fontId="11" fillId="2" borderId="12" xfId="0" applyNumberFormat="1" applyFont="1" applyFill="1" applyBorder="1" applyAlignment="1">
      <alignment horizontal="center" vertical="center" wrapText="1"/>
    </xf>
    <xf numFmtId="9" fontId="11" fillId="2" borderId="6" xfId="0" applyNumberFormat="1" applyFont="1" applyFill="1" applyBorder="1" applyAlignment="1">
      <alignment horizontal="center" vertical="center"/>
    </xf>
    <xf numFmtId="9" fontId="11" fillId="2" borderId="7" xfId="0" applyNumberFormat="1" applyFont="1" applyFill="1" applyBorder="1" applyAlignment="1">
      <alignment horizontal="center" vertical="center"/>
    </xf>
    <xf numFmtId="0" fontId="10" fillId="2" borderId="2" xfId="0" applyFont="1" applyFill="1" applyBorder="1" applyAlignment="1">
      <alignment horizontal="center" vertical="center" textRotation="90" wrapText="1"/>
    </xf>
    <xf numFmtId="0" fontId="10" fillId="2" borderId="1" xfId="0" applyFont="1" applyFill="1" applyBorder="1" applyAlignment="1">
      <alignment horizontal="center" vertical="center" textRotation="90" wrapText="1"/>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0" fillId="2" borderId="3" xfId="0" applyFont="1" applyFill="1" applyBorder="1" applyAlignment="1">
      <alignment horizontal="center" vertical="center" textRotation="90"/>
    </xf>
    <xf numFmtId="0" fontId="10" fillId="2" borderId="4" xfId="0" applyFont="1" applyFill="1" applyBorder="1" applyAlignment="1">
      <alignment horizontal="center" vertical="center" textRotation="90"/>
    </xf>
    <xf numFmtId="0" fontId="10" fillId="2" borderId="2" xfId="0" applyFont="1" applyFill="1" applyBorder="1" applyAlignment="1">
      <alignment horizontal="center" vertical="center" textRotation="90"/>
    </xf>
    <xf numFmtId="0" fontId="10" fillId="2" borderId="1" xfId="0" applyFont="1" applyFill="1" applyBorder="1" applyAlignment="1">
      <alignment horizontal="center" vertical="center" textRotation="90"/>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0" fillId="0" borderId="0" xfId="0" applyAlignment="1">
      <alignment horizontal="center"/>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10" xfId="0" applyFont="1" applyFill="1" applyBorder="1" applyAlignment="1">
      <alignment horizontal="center" vertical="center"/>
    </xf>
  </cellXfs>
  <cellStyles count="6">
    <cellStyle name="Euro" xfId="2" xr:uid="{00000000-0005-0000-0000-000000000000}"/>
    <cellStyle name="Hipervínculo" xfId="5" builtinId="8"/>
    <cellStyle name="Normal" xfId="0" builtinId="0"/>
    <cellStyle name="Normal 2" xfId="4" xr:uid="{00000000-0005-0000-0000-000003000000}"/>
    <cellStyle name="Normal 3" xfId="3" xr:uid="{00000000-0005-0000-0000-000004000000}"/>
    <cellStyle name="Porcentaje" xfId="1" builtinId="5"/>
  </cellStyles>
  <dxfs count="0"/>
  <tableStyles count="0" defaultTableStyle="TableStyleMedium2" defaultPivotStyle="PivotStyleLight16"/>
  <colors>
    <mruColors>
      <color rgb="FFCCFF99"/>
      <color rgb="FFF7B327"/>
      <color rgb="FFF9B3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86019</xdr:colOff>
      <xdr:row>0</xdr:row>
      <xdr:rowOff>107877</xdr:rowOff>
    </xdr:from>
    <xdr:to>
      <xdr:col>23</xdr:col>
      <xdr:colOff>3746500</xdr:colOff>
      <xdr:row>1</xdr:row>
      <xdr:rowOff>285750</xdr:rowOff>
    </xdr:to>
    <xdr:sp macro="" textlink="">
      <xdr:nvSpPr>
        <xdr:cNvPr id="2" name="2 Rectángulo redondeado">
          <a:extLst>
            <a:ext uri="{FF2B5EF4-FFF2-40B4-BE49-F238E27FC236}">
              <a16:creationId xmlns:a16="http://schemas.microsoft.com/office/drawing/2014/main" id="{50D86598-D711-47BF-A848-65708487429A}"/>
            </a:ext>
          </a:extLst>
        </xdr:cNvPr>
        <xdr:cNvSpPr/>
      </xdr:nvSpPr>
      <xdr:spPr>
        <a:xfrm>
          <a:off x="1578269" y="107877"/>
          <a:ext cx="32902231" cy="1289123"/>
        </a:xfrm>
        <a:prstGeom prst="roundRect">
          <a:avLst/>
        </a:prstGeom>
        <a:ln w="50800">
          <a:solidFill>
            <a:srgbClr val="F7B327"/>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lang="es-CO" sz="2800" b="1">
            <a:solidFill>
              <a:srgbClr val="F7B327"/>
            </a:solidFill>
          </a:endParaRPr>
        </a:p>
      </xdr:txBody>
    </xdr:sp>
    <xdr:clientData/>
  </xdr:twoCellAnchor>
  <xdr:twoCellAnchor editAs="oneCell">
    <xdr:from>
      <xdr:col>0</xdr:col>
      <xdr:colOff>155864</xdr:colOff>
      <xdr:row>0</xdr:row>
      <xdr:rowOff>173181</xdr:rowOff>
    </xdr:from>
    <xdr:to>
      <xdr:col>1</xdr:col>
      <xdr:colOff>476251</xdr:colOff>
      <xdr:row>0</xdr:row>
      <xdr:rowOff>981365</xdr:rowOff>
    </xdr:to>
    <xdr:pic>
      <xdr:nvPicPr>
        <xdr:cNvPr id="3" name="Imagen 2">
          <a:extLst>
            <a:ext uri="{FF2B5EF4-FFF2-40B4-BE49-F238E27FC236}">
              <a16:creationId xmlns:a16="http://schemas.microsoft.com/office/drawing/2014/main" id="{C81D1F76-8735-4930-A239-B8C61D714E99}"/>
            </a:ext>
          </a:extLst>
        </xdr:cNvPr>
        <xdr:cNvPicPr>
          <a:picLocks noChangeAspect="1"/>
        </xdr:cNvPicPr>
      </xdr:nvPicPr>
      <xdr:blipFill>
        <a:blip xmlns:r="http://schemas.openxmlformats.org/officeDocument/2006/relationships" r:embed="rId1"/>
        <a:stretch>
          <a:fillRect/>
        </a:stretch>
      </xdr:blipFill>
      <xdr:spPr>
        <a:xfrm>
          <a:off x="155864" y="173181"/>
          <a:ext cx="1044287" cy="808184"/>
        </a:xfrm>
        <a:prstGeom prst="rect">
          <a:avLst/>
        </a:prstGeom>
      </xdr:spPr>
    </xdr:pic>
    <xdr:clientData/>
  </xdr:twoCellAnchor>
  <xdr:twoCellAnchor editAs="oneCell">
    <xdr:from>
      <xdr:col>10</xdr:col>
      <xdr:colOff>772505</xdr:colOff>
      <xdr:row>0</xdr:row>
      <xdr:rowOff>116603</xdr:rowOff>
    </xdr:from>
    <xdr:to>
      <xdr:col>20</xdr:col>
      <xdr:colOff>45829</xdr:colOff>
      <xdr:row>1</xdr:row>
      <xdr:rowOff>136097</xdr:rowOff>
    </xdr:to>
    <xdr:pic>
      <xdr:nvPicPr>
        <xdr:cNvPr id="6" name="Imagen 5">
          <a:extLst>
            <a:ext uri="{FF2B5EF4-FFF2-40B4-BE49-F238E27FC236}">
              <a16:creationId xmlns:a16="http://schemas.microsoft.com/office/drawing/2014/main" id="{9C27232D-1B6C-47AD-90B5-D69301B14C16}"/>
            </a:ext>
          </a:extLst>
        </xdr:cNvPr>
        <xdr:cNvPicPr>
          <a:picLocks noChangeAspect="1"/>
        </xdr:cNvPicPr>
      </xdr:nvPicPr>
      <xdr:blipFill>
        <a:blip xmlns:r="http://schemas.openxmlformats.org/officeDocument/2006/relationships" r:embed="rId2"/>
        <a:stretch>
          <a:fillRect/>
        </a:stretch>
      </xdr:blipFill>
      <xdr:spPr>
        <a:xfrm>
          <a:off x="13183580" y="116603"/>
          <a:ext cx="10436624" cy="1124394"/>
        </a:xfrm>
        <a:prstGeom prst="rect">
          <a:avLst/>
        </a:prstGeom>
      </xdr:spPr>
    </xdr:pic>
    <xdr:clientData/>
  </xdr:twoCellAnchor>
  <xdr:twoCellAnchor editAs="oneCell">
    <xdr:from>
      <xdr:col>2</xdr:col>
      <xdr:colOff>1208049</xdr:colOff>
      <xdr:row>42</xdr:row>
      <xdr:rowOff>108932</xdr:rowOff>
    </xdr:from>
    <xdr:to>
      <xdr:col>2</xdr:col>
      <xdr:colOff>2160549</xdr:colOff>
      <xdr:row>45</xdr:row>
      <xdr:rowOff>42904</xdr:rowOff>
    </xdr:to>
    <xdr:pic>
      <xdr:nvPicPr>
        <xdr:cNvPr id="4" name="Imagen 3">
          <a:extLst>
            <a:ext uri="{FF2B5EF4-FFF2-40B4-BE49-F238E27FC236}">
              <a16:creationId xmlns:a16="http://schemas.microsoft.com/office/drawing/2014/main" id="{B76569AC-F587-6CC3-F8BF-871FF029839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94878" y="54157499"/>
          <a:ext cx="952500" cy="607692"/>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9240F-733F-45DE-8D8B-E312AC9BD9DB}">
  <sheetPr>
    <tabColor indexed="43"/>
  </sheetPr>
  <dimension ref="A1:BN48"/>
  <sheetViews>
    <sheetView tabSelected="1" topLeftCell="A30" zoomScale="50" zoomScaleNormal="50" zoomScaleSheetLayoutView="54" workbookViewId="0">
      <selection activeCell="A49" sqref="A49"/>
    </sheetView>
  </sheetViews>
  <sheetFormatPr baseColWidth="10" defaultRowHeight="12.75" x14ac:dyDescent="0.2"/>
  <cols>
    <col min="1" max="1" width="10.85546875" style="4" customWidth="1"/>
    <col min="2" max="2" width="11.42578125" style="4"/>
    <col min="3" max="3" width="60.28515625" style="2" customWidth="1"/>
    <col min="4" max="4" width="46.28515625" style="2" hidden="1" customWidth="1"/>
    <col min="5" max="5" width="46.28515625" style="1" hidden="1" customWidth="1"/>
    <col min="6" max="6" width="21.85546875" style="1" hidden="1" customWidth="1"/>
    <col min="7" max="7" width="46.28515625" style="2" hidden="1" customWidth="1"/>
    <col min="8" max="8" width="14.42578125" style="2" hidden="1" customWidth="1"/>
    <col min="9" max="9" width="92.28515625" style="2" customWidth="1"/>
    <col min="10" max="10" width="40.28515625" style="1" customWidth="1"/>
    <col min="11" max="11" width="20" customWidth="1"/>
    <col min="12" max="12" width="7.140625" customWidth="1"/>
    <col min="13" max="13" width="12.42578125" customWidth="1"/>
    <col min="14" max="15" width="18.28515625" customWidth="1"/>
    <col min="16" max="16" width="16.42578125" customWidth="1"/>
    <col min="17" max="17" width="12.42578125" customWidth="1"/>
    <col min="18" max="18" width="16.28515625" customWidth="1"/>
    <col min="19" max="19" width="24.28515625" customWidth="1"/>
    <col min="20" max="20" width="21.7109375" customWidth="1"/>
    <col min="21" max="21" width="31.42578125" customWidth="1"/>
    <col min="22" max="22" width="17.42578125" customWidth="1"/>
    <col min="23" max="24" width="58.140625" style="3" customWidth="1"/>
    <col min="25" max="49" width="11.42578125" style="10"/>
  </cols>
  <sheetData>
    <row r="1" spans="1:49" ht="87" customHeight="1" x14ac:dyDescent="0.2">
      <c r="A1" s="120"/>
      <c r="B1" s="120"/>
      <c r="C1" s="120"/>
      <c r="D1" s="120"/>
      <c r="E1" s="120"/>
      <c r="F1" s="120"/>
      <c r="G1" s="120"/>
      <c r="H1" s="120"/>
      <c r="I1" s="120"/>
      <c r="J1" s="120"/>
      <c r="K1" s="120"/>
      <c r="L1" s="120"/>
      <c r="M1" s="120"/>
      <c r="N1" s="120"/>
      <c r="O1" s="120"/>
      <c r="P1" s="120"/>
      <c r="Q1" s="120"/>
      <c r="R1" s="120"/>
      <c r="S1" s="120"/>
      <c r="T1" s="120"/>
      <c r="U1" s="120"/>
      <c r="V1" s="120"/>
      <c r="W1" s="120"/>
      <c r="X1" s="8"/>
    </row>
    <row r="2" spans="1:49" ht="54.75" customHeight="1" thickBot="1" x14ac:dyDescent="0.25">
      <c r="A2" s="8"/>
      <c r="B2" s="8"/>
      <c r="C2" s="8"/>
      <c r="D2" s="8"/>
      <c r="E2" s="8"/>
      <c r="F2" s="8"/>
      <c r="G2" s="8"/>
      <c r="H2" s="8"/>
      <c r="I2" s="8"/>
      <c r="J2" s="8"/>
      <c r="K2" s="8"/>
      <c r="L2" s="8"/>
      <c r="M2" s="8"/>
      <c r="N2" s="8"/>
      <c r="O2" s="8"/>
      <c r="P2" s="8"/>
      <c r="Q2" s="8"/>
      <c r="R2" s="8"/>
      <c r="S2" s="8"/>
      <c r="T2" s="8"/>
      <c r="U2" s="8"/>
      <c r="V2" s="8"/>
      <c r="W2" s="8"/>
      <c r="X2" s="8"/>
    </row>
    <row r="3" spans="1:49" ht="37.5" customHeight="1" thickBot="1" x14ac:dyDescent="0.25">
      <c r="A3" s="83" t="s">
        <v>100</v>
      </c>
      <c r="B3" s="84"/>
      <c r="C3" s="84"/>
      <c r="D3" s="84"/>
      <c r="E3" s="84"/>
      <c r="F3" s="84"/>
      <c r="G3" s="84"/>
      <c r="H3" s="84"/>
      <c r="I3" s="84"/>
      <c r="J3" s="84"/>
      <c r="K3" s="84"/>
      <c r="L3" s="84"/>
      <c r="M3" s="84"/>
      <c r="N3" s="84"/>
      <c r="O3" s="84"/>
      <c r="P3" s="84"/>
      <c r="Q3" s="84"/>
      <c r="R3" s="84"/>
      <c r="S3" s="84"/>
      <c r="T3" s="84"/>
      <c r="U3" s="84"/>
      <c r="V3" s="84"/>
      <c r="W3" s="84"/>
      <c r="X3" s="85"/>
    </row>
    <row r="4" spans="1:49" ht="37.5" customHeight="1" thickBot="1" x14ac:dyDescent="0.25">
      <c r="A4" s="83" t="s">
        <v>189</v>
      </c>
      <c r="B4" s="84"/>
      <c r="C4" s="84"/>
      <c r="D4" s="84"/>
      <c r="E4" s="84"/>
      <c r="F4" s="84"/>
      <c r="G4" s="84"/>
      <c r="H4" s="84"/>
      <c r="I4" s="84"/>
      <c r="J4" s="84"/>
      <c r="K4" s="84"/>
      <c r="L4" s="84"/>
      <c r="M4" s="84"/>
      <c r="N4" s="84"/>
      <c r="O4" s="84"/>
      <c r="P4" s="84"/>
      <c r="Q4" s="84"/>
      <c r="R4" s="84"/>
      <c r="S4" s="84"/>
      <c r="T4" s="84"/>
      <c r="U4" s="84"/>
      <c r="V4" s="84"/>
      <c r="W4" s="84"/>
      <c r="X4" s="85"/>
    </row>
    <row r="5" spans="1:49" s="24" customFormat="1" ht="63" customHeight="1" x14ac:dyDescent="0.2">
      <c r="A5" s="121"/>
      <c r="B5" s="122"/>
      <c r="C5" s="122"/>
      <c r="D5" s="122"/>
      <c r="E5" s="122"/>
      <c r="F5" s="122"/>
      <c r="G5" s="122"/>
      <c r="H5" s="122"/>
      <c r="I5" s="122"/>
      <c r="J5" s="122"/>
      <c r="K5" s="122"/>
      <c r="L5" s="122"/>
      <c r="M5" s="122"/>
      <c r="N5" s="122"/>
      <c r="O5" s="122"/>
      <c r="P5" s="122"/>
      <c r="Q5" s="122"/>
      <c r="R5" s="122"/>
      <c r="S5" s="122"/>
      <c r="T5" s="122"/>
      <c r="U5" s="122"/>
      <c r="V5" s="122"/>
      <c r="W5" s="122"/>
      <c r="X5" s="131"/>
    </row>
    <row r="6" spans="1:49" s="4" customFormat="1" ht="56.25" customHeight="1" x14ac:dyDescent="0.2">
      <c r="A6" s="133" t="s">
        <v>8</v>
      </c>
      <c r="B6" s="123"/>
      <c r="C6" s="123" t="s">
        <v>62</v>
      </c>
      <c r="D6" s="123" t="s">
        <v>17</v>
      </c>
      <c r="E6" s="125" t="s">
        <v>54</v>
      </c>
      <c r="F6" s="125" t="s">
        <v>55</v>
      </c>
      <c r="G6" s="123" t="s">
        <v>56</v>
      </c>
      <c r="H6" s="123" t="s">
        <v>9</v>
      </c>
      <c r="I6" s="125" t="s">
        <v>18</v>
      </c>
      <c r="J6" s="127" t="s">
        <v>10</v>
      </c>
      <c r="K6" s="127" t="s">
        <v>101</v>
      </c>
      <c r="L6" s="127"/>
      <c r="M6" s="129" t="s">
        <v>14</v>
      </c>
      <c r="N6" s="129"/>
      <c r="O6" s="129"/>
      <c r="P6" s="129"/>
      <c r="Q6" s="129"/>
      <c r="R6" s="129"/>
      <c r="S6" s="129" t="s">
        <v>6</v>
      </c>
      <c r="T6" s="129" t="s">
        <v>61</v>
      </c>
      <c r="U6" s="129" t="s">
        <v>5</v>
      </c>
      <c r="V6" s="129" t="s">
        <v>7</v>
      </c>
      <c r="W6" s="129" t="s">
        <v>58</v>
      </c>
      <c r="X6" s="132"/>
      <c r="Y6" s="24"/>
      <c r="Z6" s="24"/>
      <c r="AA6" s="24"/>
      <c r="AB6" s="24"/>
      <c r="AC6" s="24"/>
      <c r="AD6" s="24"/>
      <c r="AE6" s="24"/>
      <c r="AF6" s="24"/>
      <c r="AG6" s="24"/>
      <c r="AH6" s="24"/>
      <c r="AI6" s="24"/>
      <c r="AJ6" s="24"/>
      <c r="AK6" s="24"/>
      <c r="AL6" s="24"/>
      <c r="AM6" s="24"/>
      <c r="AN6" s="24"/>
      <c r="AO6" s="24"/>
      <c r="AP6" s="24"/>
      <c r="AQ6" s="24"/>
      <c r="AR6" s="24"/>
      <c r="AS6" s="24"/>
      <c r="AT6" s="24"/>
      <c r="AU6" s="24"/>
      <c r="AV6" s="24"/>
      <c r="AW6" s="24"/>
    </row>
    <row r="7" spans="1:49" s="4" customFormat="1" ht="32.25" thickBot="1" x14ac:dyDescent="0.25">
      <c r="A7" s="134"/>
      <c r="B7" s="124"/>
      <c r="C7" s="124"/>
      <c r="D7" s="124"/>
      <c r="E7" s="126"/>
      <c r="F7" s="126"/>
      <c r="G7" s="124"/>
      <c r="H7" s="124"/>
      <c r="I7" s="126"/>
      <c r="J7" s="128"/>
      <c r="K7" s="128"/>
      <c r="L7" s="128"/>
      <c r="M7" s="35" t="s">
        <v>0</v>
      </c>
      <c r="N7" s="35" t="s">
        <v>1</v>
      </c>
      <c r="O7" s="35" t="s">
        <v>36</v>
      </c>
      <c r="P7" s="35" t="s">
        <v>3</v>
      </c>
      <c r="Q7" s="35" t="s">
        <v>4</v>
      </c>
      <c r="R7" s="35" t="s">
        <v>2</v>
      </c>
      <c r="S7" s="130"/>
      <c r="T7" s="130"/>
      <c r="U7" s="130"/>
      <c r="V7" s="130"/>
      <c r="W7" s="130"/>
      <c r="X7" s="36" t="s">
        <v>83</v>
      </c>
      <c r="Y7" s="24"/>
      <c r="Z7" s="24"/>
      <c r="AA7" s="24"/>
      <c r="AB7" s="24"/>
      <c r="AC7" s="24"/>
      <c r="AD7" s="24"/>
      <c r="AE7" s="24"/>
      <c r="AF7" s="24"/>
      <c r="AG7" s="24"/>
      <c r="AH7" s="24"/>
      <c r="AI7" s="24"/>
      <c r="AJ7" s="24"/>
      <c r="AK7" s="24"/>
      <c r="AL7" s="24"/>
      <c r="AM7" s="24"/>
      <c r="AN7" s="24"/>
      <c r="AO7" s="24"/>
      <c r="AP7" s="24"/>
      <c r="AQ7" s="24"/>
      <c r="AR7" s="24"/>
      <c r="AS7" s="24"/>
      <c r="AT7" s="24"/>
      <c r="AU7" s="24"/>
      <c r="AV7" s="24"/>
      <c r="AW7" s="24"/>
    </row>
    <row r="8" spans="1:49" s="56" customFormat="1" ht="158.25" thickBot="1" x14ac:dyDescent="0.25">
      <c r="A8" s="112" t="s">
        <v>81</v>
      </c>
      <c r="B8" s="113"/>
      <c r="C8" s="49" t="s">
        <v>87</v>
      </c>
      <c r="D8" s="49"/>
      <c r="E8" s="49"/>
      <c r="F8" s="49"/>
      <c r="G8" s="49"/>
      <c r="H8" s="49"/>
      <c r="I8" s="49" t="s">
        <v>102</v>
      </c>
      <c r="J8" s="50">
        <v>44993</v>
      </c>
      <c r="K8" s="116">
        <v>43</v>
      </c>
      <c r="L8" s="117"/>
      <c r="M8" s="48">
        <v>18</v>
      </c>
      <c r="N8" s="48">
        <v>23</v>
      </c>
      <c r="O8" s="48">
        <v>2</v>
      </c>
      <c r="P8" s="48"/>
      <c r="Q8" s="48"/>
      <c r="R8" s="48">
        <f t="shared" ref="R8:R9" si="0">M8+N8+O8</f>
        <v>43</v>
      </c>
      <c r="S8" s="48">
        <v>43</v>
      </c>
      <c r="T8" s="51">
        <v>0.96399999999999997</v>
      </c>
      <c r="U8" s="52" t="s">
        <v>94</v>
      </c>
      <c r="V8" s="53">
        <f t="shared" ref="V8:V13" si="1">+R8/K8</f>
        <v>1</v>
      </c>
      <c r="W8" s="54" t="s">
        <v>95</v>
      </c>
      <c r="X8" s="55" t="s">
        <v>93</v>
      </c>
    </row>
    <row r="9" spans="1:49" s="63" customFormat="1" ht="382.5" customHeight="1" thickBot="1" x14ac:dyDescent="0.25">
      <c r="A9" s="114"/>
      <c r="B9" s="115"/>
      <c r="C9" s="57" t="s">
        <v>103</v>
      </c>
      <c r="D9" s="57" t="s">
        <v>23</v>
      </c>
      <c r="E9" s="57" t="s">
        <v>24</v>
      </c>
      <c r="F9" s="57" t="s">
        <v>38</v>
      </c>
      <c r="G9" s="57" t="s">
        <v>31</v>
      </c>
      <c r="H9" s="57" t="s">
        <v>39</v>
      </c>
      <c r="I9" s="57" t="s">
        <v>144</v>
      </c>
      <c r="J9" s="58" t="s">
        <v>105</v>
      </c>
      <c r="K9" s="91">
        <v>43</v>
      </c>
      <c r="L9" s="92"/>
      <c r="M9" s="44">
        <v>18</v>
      </c>
      <c r="N9" s="44">
        <v>23</v>
      </c>
      <c r="O9" s="44">
        <v>2</v>
      </c>
      <c r="P9" s="44"/>
      <c r="Q9" s="44"/>
      <c r="R9" s="44">
        <f t="shared" si="0"/>
        <v>43</v>
      </c>
      <c r="S9" s="44">
        <v>99</v>
      </c>
      <c r="T9" s="59">
        <v>0.96399999999999997</v>
      </c>
      <c r="U9" s="60" t="s">
        <v>94</v>
      </c>
      <c r="V9" s="53">
        <f t="shared" si="1"/>
        <v>1</v>
      </c>
      <c r="W9" s="42" t="s">
        <v>92</v>
      </c>
      <c r="X9" s="62" t="s">
        <v>93</v>
      </c>
    </row>
    <row r="10" spans="1:49" s="6" customFormat="1" ht="129.75" customHeight="1" thickBot="1" x14ac:dyDescent="0.25">
      <c r="A10" s="114"/>
      <c r="B10" s="115"/>
      <c r="C10" s="34" t="s">
        <v>63</v>
      </c>
      <c r="D10" s="34"/>
      <c r="E10" s="34"/>
      <c r="F10" s="34"/>
      <c r="G10" s="34"/>
      <c r="H10" s="34"/>
      <c r="I10" s="57" t="s">
        <v>135</v>
      </c>
      <c r="J10" s="40" t="s">
        <v>122</v>
      </c>
      <c r="K10" s="110">
        <v>6</v>
      </c>
      <c r="L10" s="111"/>
      <c r="M10" s="33">
        <v>2</v>
      </c>
      <c r="N10" s="33">
        <v>4</v>
      </c>
      <c r="O10" s="41"/>
      <c r="P10" s="41"/>
      <c r="Q10" s="33">
        <v>6</v>
      </c>
      <c r="R10" s="33">
        <v>6</v>
      </c>
      <c r="S10" s="41"/>
      <c r="T10" s="41"/>
      <c r="U10" s="41"/>
      <c r="V10" s="53">
        <f t="shared" si="1"/>
        <v>1</v>
      </c>
      <c r="W10" s="42" t="s">
        <v>106</v>
      </c>
      <c r="X10" s="43"/>
    </row>
    <row r="11" spans="1:49" s="63" customFormat="1" ht="95.25" thickBot="1" x14ac:dyDescent="0.25">
      <c r="A11" s="114"/>
      <c r="B11" s="115"/>
      <c r="C11" s="57" t="s">
        <v>64</v>
      </c>
      <c r="D11" s="57" t="s">
        <v>23</v>
      </c>
      <c r="E11" s="57" t="s">
        <v>24</v>
      </c>
      <c r="F11" s="57" t="s">
        <v>38</v>
      </c>
      <c r="G11" s="57" t="s">
        <v>31</v>
      </c>
      <c r="H11" s="57" t="s">
        <v>39</v>
      </c>
      <c r="I11" s="57" t="s">
        <v>145</v>
      </c>
      <c r="J11" s="44" t="s">
        <v>139</v>
      </c>
      <c r="K11" s="91">
        <v>206</v>
      </c>
      <c r="L11" s="92"/>
      <c r="M11" s="44">
        <v>103</v>
      </c>
      <c r="N11" s="44">
        <v>78</v>
      </c>
      <c r="O11" s="44"/>
      <c r="P11" s="44"/>
      <c r="Q11" s="44"/>
      <c r="R11" s="44">
        <v>206</v>
      </c>
      <c r="S11" s="44"/>
      <c r="T11" s="44"/>
      <c r="U11" s="44"/>
      <c r="V11" s="53">
        <f t="shared" si="1"/>
        <v>1</v>
      </c>
      <c r="W11" s="45" t="s">
        <v>140</v>
      </c>
      <c r="X11" s="46"/>
    </row>
    <row r="12" spans="1:49" s="63" customFormat="1" ht="150" customHeight="1" thickBot="1" x14ac:dyDescent="0.25">
      <c r="A12" s="114"/>
      <c r="B12" s="115"/>
      <c r="C12" s="57" t="s">
        <v>65</v>
      </c>
      <c r="D12" s="57"/>
      <c r="E12" s="57"/>
      <c r="F12" s="57"/>
      <c r="G12" s="57"/>
      <c r="H12" s="57"/>
      <c r="I12" s="57" t="s">
        <v>123</v>
      </c>
      <c r="J12" s="75" t="s">
        <v>108</v>
      </c>
      <c r="K12" s="91">
        <v>51</v>
      </c>
      <c r="L12" s="92"/>
      <c r="M12" s="44">
        <v>27</v>
      </c>
      <c r="N12" s="44">
        <v>24</v>
      </c>
      <c r="O12" s="44"/>
      <c r="P12" s="44"/>
      <c r="Q12" s="44"/>
      <c r="R12" s="44">
        <v>51</v>
      </c>
      <c r="S12" s="44"/>
      <c r="T12" s="44"/>
      <c r="U12" s="44"/>
      <c r="V12" s="53">
        <f t="shared" si="1"/>
        <v>1</v>
      </c>
      <c r="W12" s="42" t="s">
        <v>107</v>
      </c>
      <c r="X12" s="76"/>
    </row>
    <row r="13" spans="1:49" s="63" customFormat="1" ht="170.25" customHeight="1" x14ac:dyDescent="0.2">
      <c r="A13" s="114"/>
      <c r="B13" s="115"/>
      <c r="C13" s="57" t="s">
        <v>104</v>
      </c>
      <c r="D13" s="57" t="s">
        <v>39</v>
      </c>
      <c r="E13" s="57" t="s">
        <v>24</v>
      </c>
      <c r="F13" s="57" t="s">
        <v>20</v>
      </c>
      <c r="G13" s="57" t="s">
        <v>37</v>
      </c>
      <c r="H13" s="57" t="s">
        <v>39</v>
      </c>
      <c r="I13" s="57" t="s">
        <v>136</v>
      </c>
      <c r="J13" s="75" t="s">
        <v>141</v>
      </c>
      <c r="K13" s="91">
        <v>84</v>
      </c>
      <c r="L13" s="92"/>
      <c r="M13" s="44">
        <v>41</v>
      </c>
      <c r="N13" s="44">
        <v>43</v>
      </c>
      <c r="O13" s="44"/>
      <c r="P13" s="44"/>
      <c r="Q13" s="44"/>
      <c r="R13" s="44">
        <f>SUM(M13:Q13)</f>
        <v>84</v>
      </c>
      <c r="S13" s="44"/>
      <c r="T13" s="44"/>
      <c r="U13" s="44"/>
      <c r="V13" s="53">
        <f t="shared" si="1"/>
        <v>1</v>
      </c>
      <c r="W13" s="82" t="s">
        <v>146</v>
      </c>
      <c r="X13" s="82" t="s">
        <v>147</v>
      </c>
    </row>
    <row r="14" spans="1:49" s="6" customFormat="1" ht="168" customHeight="1" x14ac:dyDescent="0.2">
      <c r="A14" s="108" t="s">
        <v>11</v>
      </c>
      <c r="B14" s="109"/>
      <c r="C14" s="57" t="s">
        <v>66</v>
      </c>
      <c r="D14" s="34" t="s">
        <v>23</v>
      </c>
      <c r="E14" s="34" t="s">
        <v>25</v>
      </c>
      <c r="F14" s="34" t="s">
        <v>40</v>
      </c>
      <c r="G14" s="34" t="s">
        <v>19</v>
      </c>
      <c r="H14" s="34" t="s">
        <v>16</v>
      </c>
      <c r="I14" s="57" t="s">
        <v>137</v>
      </c>
      <c r="J14" s="2" t="s">
        <v>151</v>
      </c>
      <c r="K14" s="91">
        <v>26</v>
      </c>
      <c r="L14" s="92"/>
      <c r="M14" s="44">
        <v>7</v>
      </c>
      <c r="N14" s="44">
        <v>19</v>
      </c>
      <c r="O14" s="44"/>
      <c r="P14" s="44"/>
      <c r="Q14" s="44"/>
      <c r="R14" s="44">
        <v>26</v>
      </c>
      <c r="S14" s="44"/>
      <c r="T14" s="44"/>
      <c r="U14" s="44"/>
      <c r="V14" s="61">
        <f t="shared" ref="V14:V19" si="2">+R14/K14</f>
        <v>1</v>
      </c>
      <c r="W14" s="45" t="s">
        <v>148</v>
      </c>
      <c r="X14" s="66" t="s">
        <v>152</v>
      </c>
    </row>
    <row r="15" spans="1:49" s="6" customFormat="1" ht="171" customHeight="1" x14ac:dyDescent="0.2">
      <c r="A15" s="108"/>
      <c r="B15" s="109"/>
      <c r="C15" s="34" t="s">
        <v>67</v>
      </c>
      <c r="D15" s="34" t="s">
        <v>41</v>
      </c>
      <c r="E15" s="34" t="s">
        <v>24</v>
      </c>
      <c r="F15" s="34" t="s">
        <v>42</v>
      </c>
      <c r="G15" s="34" t="s">
        <v>22</v>
      </c>
      <c r="H15" s="34" t="s">
        <v>15</v>
      </c>
      <c r="I15" s="57" t="s">
        <v>111</v>
      </c>
      <c r="J15" s="40" t="s">
        <v>109</v>
      </c>
      <c r="K15" s="91">
        <v>46</v>
      </c>
      <c r="L15" s="92"/>
      <c r="M15" s="44">
        <v>15</v>
      </c>
      <c r="N15" s="44">
        <v>31</v>
      </c>
      <c r="O15" s="44"/>
      <c r="P15" s="44"/>
      <c r="Q15" s="44"/>
      <c r="R15" s="44">
        <v>46</v>
      </c>
      <c r="S15" s="44"/>
      <c r="T15" s="44"/>
      <c r="U15" s="44"/>
      <c r="V15" s="61">
        <f t="shared" si="2"/>
        <v>1</v>
      </c>
      <c r="W15" s="65" t="s">
        <v>110</v>
      </c>
      <c r="X15" s="66" t="s">
        <v>118</v>
      </c>
    </row>
    <row r="16" spans="1:49" s="6" customFormat="1" ht="181.5" customHeight="1" x14ac:dyDescent="0.2">
      <c r="A16" s="108"/>
      <c r="B16" s="109"/>
      <c r="C16" s="57" t="s">
        <v>68</v>
      </c>
      <c r="D16" s="34"/>
      <c r="E16" s="34"/>
      <c r="F16" s="34"/>
      <c r="G16" s="34"/>
      <c r="H16" s="34"/>
      <c r="I16" s="57" t="s">
        <v>149</v>
      </c>
      <c r="J16" s="32" t="s">
        <v>127</v>
      </c>
      <c r="K16" s="118">
        <v>40</v>
      </c>
      <c r="L16" s="119"/>
      <c r="M16" s="44">
        <v>18</v>
      </c>
      <c r="N16" s="44">
        <v>22</v>
      </c>
      <c r="O16" s="44"/>
      <c r="P16" s="44"/>
      <c r="Q16" s="44"/>
      <c r="R16" s="44">
        <v>40</v>
      </c>
      <c r="S16" s="44">
        <v>23</v>
      </c>
      <c r="T16" s="44">
        <v>23</v>
      </c>
      <c r="U16" s="44">
        <v>23</v>
      </c>
      <c r="V16" s="61">
        <f t="shared" si="2"/>
        <v>1</v>
      </c>
      <c r="W16" s="45" t="s">
        <v>128</v>
      </c>
      <c r="X16" s="46"/>
    </row>
    <row r="17" spans="1:66" s="63" customFormat="1" ht="86.25" customHeight="1" x14ac:dyDescent="0.2">
      <c r="A17" s="108"/>
      <c r="B17" s="109"/>
      <c r="C17" s="57" t="s">
        <v>96</v>
      </c>
      <c r="D17" s="57"/>
      <c r="E17" s="57"/>
      <c r="F17" s="57"/>
      <c r="G17" s="57"/>
      <c r="H17" s="57"/>
      <c r="I17" s="57" t="s">
        <v>162</v>
      </c>
      <c r="J17" s="44" t="s">
        <v>163</v>
      </c>
      <c r="K17" s="91">
        <v>21</v>
      </c>
      <c r="L17" s="92"/>
      <c r="M17" s="44">
        <v>13</v>
      </c>
      <c r="N17" s="44">
        <v>8</v>
      </c>
      <c r="O17" s="44"/>
      <c r="P17" s="44"/>
      <c r="Q17" s="44"/>
      <c r="R17" s="44">
        <v>21</v>
      </c>
      <c r="S17" s="44"/>
      <c r="T17" s="44"/>
      <c r="U17" s="44"/>
      <c r="V17" s="61">
        <f t="shared" si="2"/>
        <v>1</v>
      </c>
      <c r="W17" s="80" t="s">
        <v>164</v>
      </c>
      <c r="X17" s="46"/>
    </row>
    <row r="18" spans="1:66" s="63" customFormat="1" ht="190.5" customHeight="1" x14ac:dyDescent="0.2">
      <c r="A18" s="108"/>
      <c r="B18" s="109"/>
      <c r="C18" s="57" t="s">
        <v>150</v>
      </c>
      <c r="D18" s="57" t="s">
        <v>43</v>
      </c>
      <c r="E18" s="57" t="s">
        <v>24</v>
      </c>
      <c r="F18" s="57" t="s">
        <v>44</v>
      </c>
      <c r="G18" s="57"/>
      <c r="H18" s="57" t="s">
        <v>15</v>
      </c>
      <c r="I18" s="57" t="s">
        <v>124</v>
      </c>
      <c r="J18" s="64" t="s">
        <v>112</v>
      </c>
      <c r="K18" s="91">
        <v>30</v>
      </c>
      <c r="L18" s="92"/>
      <c r="M18" s="44">
        <v>17</v>
      </c>
      <c r="N18" s="44">
        <v>12</v>
      </c>
      <c r="O18" s="44">
        <v>1</v>
      </c>
      <c r="P18" s="44"/>
      <c r="Q18" s="44"/>
      <c r="R18" s="44">
        <v>30</v>
      </c>
      <c r="S18" s="44"/>
      <c r="T18" s="44"/>
      <c r="U18" s="44"/>
      <c r="V18" s="61">
        <f t="shared" si="2"/>
        <v>1</v>
      </c>
      <c r="W18" s="65" t="s">
        <v>113</v>
      </c>
      <c r="X18" s="66" t="s">
        <v>114</v>
      </c>
    </row>
    <row r="19" spans="1:66" s="63" customFormat="1" ht="190.5" customHeight="1" x14ac:dyDescent="0.2">
      <c r="A19" s="108"/>
      <c r="B19" s="109"/>
      <c r="C19" s="57" t="s">
        <v>153</v>
      </c>
      <c r="D19" s="57" t="s">
        <v>43</v>
      </c>
      <c r="E19" s="57" t="s">
        <v>24</v>
      </c>
      <c r="F19" s="57" t="s">
        <v>44</v>
      </c>
      <c r="G19" s="57"/>
      <c r="H19" s="57" t="s">
        <v>15</v>
      </c>
      <c r="I19" s="57" t="s">
        <v>158</v>
      </c>
      <c r="J19" s="64" t="s">
        <v>154</v>
      </c>
      <c r="K19" s="91">
        <v>50</v>
      </c>
      <c r="L19" s="92"/>
      <c r="M19" s="44">
        <v>40</v>
      </c>
      <c r="N19" s="44">
        <v>9</v>
      </c>
      <c r="O19" s="44">
        <v>1</v>
      </c>
      <c r="P19" s="44"/>
      <c r="Q19" s="44"/>
      <c r="R19" s="44">
        <f>SUM(M19:Q19)</f>
        <v>50</v>
      </c>
      <c r="S19" s="44"/>
      <c r="T19" s="44"/>
      <c r="U19" s="44"/>
      <c r="V19" s="61">
        <f t="shared" si="2"/>
        <v>1</v>
      </c>
      <c r="W19" s="65" t="s">
        <v>157</v>
      </c>
      <c r="X19" s="66"/>
    </row>
    <row r="20" spans="1:66" s="28" customFormat="1" ht="107.25" customHeight="1" x14ac:dyDescent="0.2">
      <c r="A20" s="108"/>
      <c r="B20" s="109"/>
      <c r="C20" s="34" t="s">
        <v>69</v>
      </c>
      <c r="D20" s="34"/>
      <c r="E20" s="34"/>
      <c r="F20" s="34" t="s">
        <v>45</v>
      </c>
      <c r="G20" s="34"/>
      <c r="H20" s="34" t="s">
        <v>23</v>
      </c>
      <c r="I20" s="57" t="s">
        <v>165</v>
      </c>
      <c r="J20" s="79">
        <v>45641</v>
      </c>
      <c r="K20" s="91">
        <v>84</v>
      </c>
      <c r="L20" s="92"/>
      <c r="M20" s="44">
        <v>41</v>
      </c>
      <c r="N20" s="44">
        <v>43</v>
      </c>
      <c r="O20" s="44"/>
      <c r="P20" s="44"/>
      <c r="Q20" s="44"/>
      <c r="R20" s="44">
        <v>84</v>
      </c>
      <c r="S20" s="44"/>
      <c r="T20" s="44"/>
      <c r="U20" s="44"/>
      <c r="V20" s="44"/>
      <c r="W20" s="47" t="s">
        <v>166</v>
      </c>
      <c r="X20" s="46"/>
      <c r="Y20" s="63"/>
      <c r="Z20" s="63"/>
      <c r="AA20" s="63"/>
      <c r="AB20" s="63"/>
      <c r="AC20" s="63"/>
      <c r="AD20" s="63"/>
      <c r="AE20" s="63"/>
      <c r="AF20" s="63"/>
      <c r="AG20" s="63"/>
      <c r="AH20" s="63"/>
      <c r="AI20" s="63"/>
      <c r="AJ20" s="6"/>
      <c r="AK20" s="6"/>
      <c r="AL20" s="6"/>
      <c r="AM20" s="6"/>
      <c r="AN20" s="6"/>
      <c r="AO20" s="6"/>
      <c r="AP20" s="6"/>
      <c r="AQ20" s="6"/>
      <c r="AR20" s="6"/>
      <c r="AS20" s="6"/>
      <c r="AT20" s="6"/>
      <c r="AU20" s="6"/>
      <c r="AV20" s="6"/>
      <c r="AW20" s="6"/>
    </row>
    <row r="21" spans="1:66" s="6" customFormat="1" ht="98.1" customHeight="1" x14ac:dyDescent="0.2">
      <c r="A21" s="108" t="s">
        <v>12</v>
      </c>
      <c r="B21" s="109"/>
      <c r="C21" s="34" t="s">
        <v>70</v>
      </c>
      <c r="D21" s="34" t="s">
        <v>39</v>
      </c>
      <c r="E21" s="34" t="s">
        <v>27</v>
      </c>
      <c r="F21" s="34">
        <v>44675</v>
      </c>
      <c r="G21" s="34" t="s">
        <v>22</v>
      </c>
      <c r="H21" s="34" t="s">
        <v>15</v>
      </c>
      <c r="I21" s="57" t="s">
        <v>142</v>
      </c>
      <c r="J21" s="32" t="s">
        <v>115</v>
      </c>
      <c r="K21" s="110">
        <v>20</v>
      </c>
      <c r="L21" s="111"/>
      <c r="M21" s="33">
        <v>13</v>
      </c>
      <c r="N21" s="33">
        <v>7</v>
      </c>
      <c r="O21" s="44"/>
      <c r="P21" s="44">
        <v>20</v>
      </c>
      <c r="Q21" s="44"/>
      <c r="R21" s="44">
        <v>20</v>
      </c>
      <c r="S21" s="44"/>
      <c r="T21" s="44"/>
      <c r="U21" s="44"/>
      <c r="V21" s="61">
        <f>+R21/K21</f>
        <v>1</v>
      </c>
      <c r="W21" s="65" t="s">
        <v>116</v>
      </c>
      <c r="X21" s="76"/>
    </row>
    <row r="22" spans="1:66" s="6" customFormat="1" ht="110.25" customHeight="1" thickBot="1" x14ac:dyDescent="0.25">
      <c r="A22" s="108"/>
      <c r="B22" s="109"/>
      <c r="C22" s="57" t="s">
        <v>71</v>
      </c>
      <c r="D22" s="34"/>
      <c r="E22" s="34"/>
      <c r="F22" s="34"/>
      <c r="G22" s="34"/>
      <c r="H22" s="34"/>
      <c r="I22" s="57" t="s">
        <v>119</v>
      </c>
      <c r="J22" s="32" t="s">
        <v>117</v>
      </c>
      <c r="K22" s="110">
        <v>83</v>
      </c>
      <c r="L22" s="111"/>
      <c r="M22" s="33">
        <v>37</v>
      </c>
      <c r="N22" s="33">
        <v>34</v>
      </c>
      <c r="O22" s="33">
        <v>1</v>
      </c>
      <c r="P22" s="44"/>
      <c r="Q22" s="44"/>
      <c r="R22" s="44">
        <v>72</v>
      </c>
      <c r="S22" s="44"/>
      <c r="T22" s="44"/>
      <c r="U22" s="44"/>
      <c r="V22" s="61">
        <f>+R22/K22</f>
        <v>0.86746987951807231</v>
      </c>
      <c r="W22" s="65" t="s">
        <v>120</v>
      </c>
      <c r="X22" s="66" t="s">
        <v>121</v>
      </c>
    </row>
    <row r="23" spans="1:66" s="6" customFormat="1" ht="132.75" customHeight="1" x14ac:dyDescent="0.2">
      <c r="A23" s="108"/>
      <c r="B23" s="109"/>
      <c r="C23" s="57" t="s">
        <v>88</v>
      </c>
      <c r="D23" s="34" t="s">
        <v>39</v>
      </c>
      <c r="E23" s="34" t="s">
        <v>26</v>
      </c>
      <c r="F23" s="34">
        <v>44696</v>
      </c>
      <c r="G23" s="34" t="s">
        <v>21</v>
      </c>
      <c r="H23" s="34" t="s">
        <v>15</v>
      </c>
      <c r="I23" s="57" t="s">
        <v>134</v>
      </c>
      <c r="J23" s="78" t="s">
        <v>155</v>
      </c>
      <c r="K23" s="91">
        <v>84</v>
      </c>
      <c r="L23" s="92"/>
      <c r="M23" s="44">
        <v>41</v>
      </c>
      <c r="N23" s="44">
        <v>43</v>
      </c>
      <c r="O23" s="44"/>
      <c r="P23" s="44"/>
      <c r="Q23" s="44"/>
      <c r="R23" s="44">
        <f>SUM(M23:Q23)</f>
        <v>84</v>
      </c>
      <c r="S23" s="44"/>
      <c r="T23" s="44"/>
      <c r="U23" s="44"/>
      <c r="V23" s="53">
        <f t="shared" ref="V23" si="3">+R23/K23</f>
        <v>1</v>
      </c>
      <c r="W23" s="45" t="s">
        <v>190</v>
      </c>
      <c r="X23" s="46" t="s">
        <v>156</v>
      </c>
    </row>
    <row r="24" spans="1:66" s="6" customFormat="1" ht="108.75" customHeight="1" x14ac:dyDescent="0.2">
      <c r="A24" s="108"/>
      <c r="B24" s="109"/>
      <c r="C24" s="57" t="s">
        <v>72</v>
      </c>
      <c r="D24" s="34"/>
      <c r="E24" s="34"/>
      <c r="F24" s="34"/>
      <c r="G24" s="34"/>
      <c r="H24" s="34"/>
      <c r="I24" s="57" t="s">
        <v>129</v>
      </c>
      <c r="J24" s="44" t="s">
        <v>125</v>
      </c>
      <c r="K24" s="91">
        <v>230</v>
      </c>
      <c r="L24" s="92"/>
      <c r="M24" s="44">
        <v>130</v>
      </c>
      <c r="N24" s="44">
        <v>120</v>
      </c>
      <c r="O24" s="44">
        <v>4</v>
      </c>
      <c r="P24" s="44"/>
      <c r="Q24" s="44"/>
      <c r="R24" s="44">
        <v>230</v>
      </c>
      <c r="S24" s="44"/>
      <c r="T24" s="44"/>
      <c r="U24" s="44"/>
      <c r="V24" s="61">
        <f>+R24/K24</f>
        <v>1</v>
      </c>
      <c r="W24" s="45" t="s">
        <v>132</v>
      </c>
      <c r="X24" s="77" t="s">
        <v>133</v>
      </c>
      <c r="Y24" s="63"/>
    </row>
    <row r="25" spans="1:66" s="63" customFormat="1" ht="153.75" customHeight="1" x14ac:dyDescent="0.2">
      <c r="A25" s="108"/>
      <c r="B25" s="109"/>
      <c r="C25" s="57" t="s">
        <v>80</v>
      </c>
      <c r="D25" s="57" t="s">
        <v>23</v>
      </c>
      <c r="E25" s="57" t="s">
        <v>28</v>
      </c>
      <c r="F25" s="57" t="s">
        <v>46</v>
      </c>
      <c r="G25" s="57" t="s">
        <v>22</v>
      </c>
      <c r="H25" s="57" t="s">
        <v>15</v>
      </c>
      <c r="I25" s="57" t="s">
        <v>168</v>
      </c>
      <c r="J25" s="78" t="s">
        <v>169</v>
      </c>
      <c r="K25" s="91">
        <v>20</v>
      </c>
      <c r="L25" s="92"/>
      <c r="M25" s="44">
        <v>12</v>
      </c>
      <c r="N25" s="44">
        <v>8</v>
      </c>
      <c r="O25" s="44"/>
      <c r="P25" s="44"/>
      <c r="Q25" s="44"/>
      <c r="R25" s="44">
        <v>20</v>
      </c>
      <c r="S25" s="44"/>
      <c r="T25" s="44"/>
      <c r="U25" s="44"/>
      <c r="V25" s="44"/>
      <c r="W25" s="47" t="s">
        <v>170</v>
      </c>
      <c r="X25" s="46"/>
    </row>
    <row r="26" spans="1:66" s="63" customFormat="1" ht="31.5" x14ac:dyDescent="0.2">
      <c r="A26" s="108"/>
      <c r="B26" s="109"/>
      <c r="C26" s="57" t="s">
        <v>79</v>
      </c>
      <c r="D26" s="57"/>
      <c r="E26" s="57"/>
      <c r="F26" s="57"/>
      <c r="G26" s="57"/>
      <c r="H26" s="57"/>
      <c r="I26" s="57" t="s">
        <v>167</v>
      </c>
      <c r="J26" s="79">
        <v>45644</v>
      </c>
      <c r="K26" s="91">
        <v>26</v>
      </c>
      <c r="L26" s="92"/>
      <c r="M26" s="44">
        <v>16</v>
      </c>
      <c r="N26" s="44">
        <v>10</v>
      </c>
      <c r="O26" s="44"/>
      <c r="P26" s="44"/>
      <c r="Q26" s="44"/>
      <c r="R26" s="44">
        <v>26</v>
      </c>
      <c r="S26" s="44"/>
      <c r="T26" s="44"/>
      <c r="U26" s="44"/>
      <c r="V26" s="44"/>
      <c r="W26" s="47" t="s">
        <v>171</v>
      </c>
      <c r="X26" s="46"/>
    </row>
    <row r="27" spans="1:66" s="63" customFormat="1" ht="78.75" x14ac:dyDescent="0.2">
      <c r="A27" s="108"/>
      <c r="B27" s="109"/>
      <c r="C27" s="57" t="s">
        <v>78</v>
      </c>
      <c r="D27" s="57" t="s">
        <v>23</v>
      </c>
      <c r="E27" s="57" t="s">
        <v>24</v>
      </c>
      <c r="F27" s="57" t="s">
        <v>60</v>
      </c>
      <c r="G27" s="57" t="s">
        <v>22</v>
      </c>
      <c r="H27" s="57" t="s">
        <v>15</v>
      </c>
      <c r="I27" s="57" t="s">
        <v>172</v>
      </c>
      <c r="J27" s="79">
        <v>45645</v>
      </c>
      <c r="K27" s="91">
        <v>86</v>
      </c>
      <c r="L27" s="92"/>
      <c r="M27" s="44">
        <v>41</v>
      </c>
      <c r="N27" s="44">
        <v>43</v>
      </c>
      <c r="O27" s="44"/>
      <c r="P27" s="44"/>
      <c r="Q27" s="44"/>
      <c r="R27" s="44">
        <v>86</v>
      </c>
      <c r="S27" s="44"/>
      <c r="T27" s="44"/>
      <c r="U27" s="44"/>
      <c r="V27" s="44"/>
      <c r="W27" s="47" t="s">
        <v>173</v>
      </c>
      <c r="X27" s="46"/>
    </row>
    <row r="28" spans="1:66" s="7" customFormat="1" ht="78.75" customHeight="1" x14ac:dyDescent="0.2">
      <c r="A28" s="108" t="s">
        <v>13</v>
      </c>
      <c r="B28" s="109"/>
      <c r="C28" s="34" t="s">
        <v>77</v>
      </c>
      <c r="D28" s="34" t="s">
        <v>39</v>
      </c>
      <c r="E28" s="34" t="s">
        <v>24</v>
      </c>
      <c r="F28" s="34" t="s">
        <v>47</v>
      </c>
      <c r="G28" s="34" t="s">
        <v>22</v>
      </c>
      <c r="H28" s="34" t="s">
        <v>15</v>
      </c>
      <c r="I28" s="57" t="s">
        <v>177</v>
      </c>
      <c r="J28" s="79">
        <v>45632</v>
      </c>
      <c r="K28" s="91">
        <v>86</v>
      </c>
      <c r="L28" s="92"/>
      <c r="M28" s="44">
        <v>41</v>
      </c>
      <c r="N28" s="44">
        <v>43</v>
      </c>
      <c r="O28" s="44"/>
      <c r="P28" s="44"/>
      <c r="Q28" s="44"/>
      <c r="R28" s="44">
        <v>86</v>
      </c>
      <c r="S28" s="44"/>
      <c r="T28" s="44"/>
      <c r="U28" s="44"/>
      <c r="V28" s="44"/>
      <c r="W28" s="47" t="s">
        <v>174</v>
      </c>
      <c r="X28" s="4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5"/>
      <c r="AY28" s="5"/>
      <c r="AZ28" s="5"/>
      <c r="BA28" s="5"/>
      <c r="BB28" s="5"/>
      <c r="BC28" s="5"/>
      <c r="BD28" s="5"/>
      <c r="BE28" s="5"/>
      <c r="BF28" s="5"/>
      <c r="BG28" s="5"/>
      <c r="BH28" s="5"/>
      <c r="BI28" s="5"/>
      <c r="BJ28" s="5"/>
      <c r="BK28" s="5"/>
      <c r="BL28" s="5"/>
      <c r="BM28" s="5"/>
      <c r="BN28" s="5"/>
    </row>
    <row r="29" spans="1:66" s="6" customFormat="1" ht="142.5" customHeight="1" x14ac:dyDescent="0.2">
      <c r="A29" s="108"/>
      <c r="B29" s="109"/>
      <c r="C29" s="57" t="s">
        <v>130</v>
      </c>
      <c r="D29" s="34"/>
      <c r="E29" s="34"/>
      <c r="F29" s="34"/>
      <c r="G29" s="34"/>
      <c r="H29" s="34"/>
      <c r="I29" s="57" t="s">
        <v>131</v>
      </c>
      <c r="J29" s="44" t="s">
        <v>126</v>
      </c>
      <c r="K29" s="91">
        <v>99</v>
      </c>
      <c r="L29" s="92"/>
      <c r="M29" s="44">
        <v>40</v>
      </c>
      <c r="N29" s="44">
        <v>59</v>
      </c>
      <c r="O29" s="44"/>
      <c r="P29" s="44"/>
      <c r="Q29" s="44"/>
      <c r="R29" s="44">
        <v>99</v>
      </c>
      <c r="S29" s="44">
        <v>25</v>
      </c>
      <c r="T29" s="44">
        <v>25</v>
      </c>
      <c r="U29" s="44">
        <v>25</v>
      </c>
      <c r="V29" s="61">
        <f>+R29/K29</f>
        <v>1</v>
      </c>
      <c r="W29" s="45" t="s">
        <v>143</v>
      </c>
      <c r="X29" s="46"/>
    </row>
    <row r="30" spans="1:66" s="7" customFormat="1" ht="63" x14ac:dyDescent="0.2">
      <c r="A30" s="108"/>
      <c r="B30" s="109"/>
      <c r="C30" s="57" t="s">
        <v>89</v>
      </c>
      <c r="D30" s="37" t="s">
        <v>39</v>
      </c>
      <c r="E30" s="37" t="s">
        <v>29</v>
      </c>
      <c r="F30" s="38">
        <v>44864</v>
      </c>
      <c r="G30" s="39" t="s">
        <v>22</v>
      </c>
      <c r="H30" s="37" t="s">
        <v>15</v>
      </c>
      <c r="I30" s="57" t="s">
        <v>138</v>
      </c>
      <c r="J30" s="44" t="s">
        <v>139</v>
      </c>
      <c r="K30" s="91">
        <v>206</v>
      </c>
      <c r="L30" s="92"/>
      <c r="M30" s="44">
        <v>103</v>
      </c>
      <c r="N30" s="44">
        <v>78</v>
      </c>
      <c r="O30" s="44"/>
      <c r="P30" s="44"/>
      <c r="Q30" s="44"/>
      <c r="R30" s="44">
        <v>206</v>
      </c>
      <c r="S30" s="44">
        <v>206</v>
      </c>
      <c r="T30" s="44">
        <v>206</v>
      </c>
      <c r="U30" s="44">
        <v>206</v>
      </c>
      <c r="V30" s="61">
        <f>+R30/K30</f>
        <v>1</v>
      </c>
      <c r="W30" s="45" t="s">
        <v>191</v>
      </c>
      <c r="X30" s="4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5"/>
      <c r="AY30" s="5"/>
      <c r="AZ30" s="5"/>
      <c r="BA30" s="5"/>
      <c r="BB30" s="5"/>
      <c r="BC30" s="5"/>
      <c r="BD30" s="5"/>
      <c r="BE30" s="5"/>
      <c r="BF30" s="5"/>
      <c r="BG30" s="5"/>
      <c r="BH30" s="5"/>
      <c r="BI30" s="5"/>
      <c r="BJ30" s="5"/>
      <c r="BK30" s="5"/>
      <c r="BL30" s="5"/>
      <c r="BM30" s="5"/>
      <c r="BN30" s="5"/>
    </row>
    <row r="31" spans="1:66" s="7" customFormat="1" ht="60.75" customHeight="1" thickBot="1" x14ac:dyDescent="0.25">
      <c r="A31" s="108"/>
      <c r="B31" s="109"/>
      <c r="C31" s="34" t="s">
        <v>90</v>
      </c>
      <c r="D31" s="37"/>
      <c r="E31" s="37"/>
      <c r="F31" s="38"/>
      <c r="G31" s="39"/>
      <c r="H31" s="37"/>
      <c r="I31" s="57" t="s">
        <v>175</v>
      </c>
      <c r="J31" s="79">
        <v>45596</v>
      </c>
      <c r="K31" s="91">
        <v>48</v>
      </c>
      <c r="L31" s="92"/>
      <c r="M31" s="44">
        <v>26</v>
      </c>
      <c r="N31" s="44">
        <v>22</v>
      </c>
      <c r="O31" s="44"/>
      <c r="P31" s="44"/>
      <c r="Q31" s="44"/>
      <c r="R31" s="44">
        <v>48</v>
      </c>
      <c r="S31" s="44"/>
      <c r="T31" s="44"/>
      <c r="U31" s="44"/>
      <c r="V31" s="44"/>
      <c r="W31" s="47" t="s">
        <v>176</v>
      </c>
      <c r="X31" s="4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5"/>
      <c r="AY31" s="5"/>
      <c r="AZ31" s="5"/>
      <c r="BA31" s="5"/>
      <c r="BB31" s="5"/>
      <c r="BC31" s="5"/>
      <c r="BD31" s="5"/>
      <c r="BE31" s="5"/>
      <c r="BF31" s="5"/>
      <c r="BG31" s="5"/>
      <c r="BH31" s="5"/>
      <c r="BI31" s="5"/>
      <c r="BJ31" s="5"/>
      <c r="BK31" s="5"/>
      <c r="BL31" s="5"/>
      <c r="BM31" s="5"/>
      <c r="BN31" s="5"/>
    </row>
    <row r="32" spans="1:66" s="63" customFormat="1" ht="126" x14ac:dyDescent="0.2">
      <c r="A32" s="108"/>
      <c r="B32" s="109"/>
      <c r="C32" s="57" t="s">
        <v>91</v>
      </c>
      <c r="D32" s="67" t="s">
        <v>48</v>
      </c>
      <c r="E32" s="67" t="s">
        <v>24</v>
      </c>
      <c r="F32" s="67" t="s">
        <v>57</v>
      </c>
      <c r="G32" s="68" t="s">
        <v>19</v>
      </c>
      <c r="H32" s="67" t="s">
        <v>15</v>
      </c>
      <c r="I32" s="57" t="s">
        <v>159</v>
      </c>
      <c r="J32" s="50">
        <v>45387</v>
      </c>
      <c r="K32" s="91">
        <f>+M32+N32+O32</f>
        <v>254</v>
      </c>
      <c r="L32" s="92"/>
      <c r="M32" s="44">
        <v>125</v>
      </c>
      <c r="N32" s="44">
        <v>123</v>
      </c>
      <c r="O32" s="44">
        <v>6</v>
      </c>
      <c r="P32" s="44"/>
      <c r="Q32" s="44"/>
      <c r="R32" s="44">
        <v>254</v>
      </c>
      <c r="S32" s="44">
        <v>254</v>
      </c>
      <c r="T32" s="44">
        <v>254</v>
      </c>
      <c r="U32" s="44">
        <v>254</v>
      </c>
      <c r="V32" s="61">
        <f>+R32/K32</f>
        <v>1</v>
      </c>
      <c r="W32" s="66" t="s">
        <v>98</v>
      </c>
      <c r="X32" s="62" t="s">
        <v>99</v>
      </c>
    </row>
    <row r="33" spans="1:24" s="63" customFormat="1" ht="47.25" x14ac:dyDescent="0.2">
      <c r="A33" s="108"/>
      <c r="B33" s="109"/>
      <c r="C33" s="57" t="s">
        <v>76</v>
      </c>
      <c r="D33" s="67" t="s">
        <v>49</v>
      </c>
      <c r="E33" s="67" t="s">
        <v>30</v>
      </c>
      <c r="F33" s="67" t="s">
        <v>50</v>
      </c>
      <c r="G33" s="67" t="s">
        <v>49</v>
      </c>
      <c r="H33" s="67" t="s">
        <v>15</v>
      </c>
      <c r="I33" s="57" t="s">
        <v>178</v>
      </c>
      <c r="J33" s="44" t="s">
        <v>179</v>
      </c>
      <c r="K33" s="91">
        <v>250</v>
      </c>
      <c r="L33" s="92"/>
      <c r="M33" s="44">
        <v>123</v>
      </c>
      <c r="N33" s="44">
        <v>121</v>
      </c>
      <c r="O33" s="44">
        <v>6</v>
      </c>
      <c r="P33" s="44"/>
      <c r="Q33" s="44"/>
      <c r="R33" s="44">
        <f>SUM(M33:O33)</f>
        <v>250</v>
      </c>
      <c r="S33" s="44">
        <v>250</v>
      </c>
      <c r="T33" s="44">
        <v>250</v>
      </c>
      <c r="U33" s="44">
        <v>250</v>
      </c>
      <c r="V33" s="61">
        <f>+R33/K33</f>
        <v>1</v>
      </c>
      <c r="W33" s="66" t="s">
        <v>180</v>
      </c>
      <c r="X33" s="62" t="s">
        <v>181</v>
      </c>
    </row>
    <row r="34" spans="1:24" s="63" customFormat="1" ht="63" customHeight="1" x14ac:dyDescent="0.2">
      <c r="A34" s="87" t="s">
        <v>82</v>
      </c>
      <c r="B34" s="88"/>
      <c r="C34" s="57" t="s">
        <v>73</v>
      </c>
      <c r="D34" s="67" t="s">
        <v>23</v>
      </c>
      <c r="E34" s="67" t="s">
        <v>24</v>
      </c>
      <c r="F34" s="67" t="s">
        <v>51</v>
      </c>
      <c r="G34" s="68" t="s">
        <v>59</v>
      </c>
      <c r="H34" s="67" t="s">
        <v>15</v>
      </c>
      <c r="I34" s="57" t="s">
        <v>182</v>
      </c>
      <c r="J34" s="79">
        <v>45646</v>
      </c>
      <c r="K34" s="91">
        <v>2</v>
      </c>
      <c r="L34" s="92"/>
      <c r="M34" s="44"/>
      <c r="N34" s="44">
        <v>2</v>
      </c>
      <c r="O34" s="44"/>
      <c r="P34" s="44"/>
      <c r="Q34" s="44"/>
      <c r="R34" s="44">
        <f>SUM(M34:Q34)</f>
        <v>2</v>
      </c>
      <c r="S34" s="44"/>
      <c r="T34" s="44"/>
      <c r="U34" s="44"/>
      <c r="V34" s="61">
        <f>+R34/K34</f>
        <v>1</v>
      </c>
      <c r="W34" s="47" t="s">
        <v>183</v>
      </c>
      <c r="X34" s="46"/>
    </row>
    <row r="35" spans="1:24" s="63" customFormat="1" ht="47.25" customHeight="1" x14ac:dyDescent="0.2">
      <c r="A35" s="87"/>
      <c r="B35" s="88"/>
      <c r="C35" s="57" t="s">
        <v>74</v>
      </c>
      <c r="D35" s="67" t="s">
        <v>23</v>
      </c>
      <c r="E35" s="67" t="s">
        <v>24</v>
      </c>
      <c r="F35" s="67" t="s">
        <v>51</v>
      </c>
      <c r="G35" s="67" t="s">
        <v>19</v>
      </c>
      <c r="H35" s="67" t="s">
        <v>15</v>
      </c>
      <c r="I35" s="57" t="s">
        <v>184</v>
      </c>
      <c r="J35" s="79">
        <v>45632</v>
      </c>
      <c r="K35" s="91">
        <v>3</v>
      </c>
      <c r="L35" s="92"/>
      <c r="M35" s="44"/>
      <c r="N35" s="44">
        <v>3</v>
      </c>
      <c r="O35" s="44"/>
      <c r="P35" s="44"/>
      <c r="Q35" s="44"/>
      <c r="R35" s="44">
        <v>3</v>
      </c>
      <c r="S35" s="44"/>
      <c r="T35" s="44"/>
      <c r="U35" s="44"/>
      <c r="V35" s="61">
        <v>1</v>
      </c>
      <c r="W35" s="66" t="s">
        <v>187</v>
      </c>
      <c r="X35" s="62" t="s">
        <v>188</v>
      </c>
    </row>
    <row r="36" spans="1:24" s="63" customFormat="1" ht="47.25" customHeight="1" thickBot="1" x14ac:dyDescent="0.25">
      <c r="A36" s="89"/>
      <c r="B36" s="90"/>
      <c r="C36" s="69" t="s">
        <v>75</v>
      </c>
      <c r="D36" s="70" t="s">
        <v>39</v>
      </c>
      <c r="E36" s="70" t="s">
        <v>24</v>
      </c>
      <c r="F36" s="70" t="s">
        <v>52</v>
      </c>
      <c r="G36" s="71" t="s">
        <v>19</v>
      </c>
      <c r="H36" s="70" t="s">
        <v>15</v>
      </c>
      <c r="I36" s="69" t="s">
        <v>185</v>
      </c>
      <c r="J36" s="81">
        <v>45632</v>
      </c>
      <c r="K36" s="93">
        <v>0</v>
      </c>
      <c r="L36" s="94"/>
      <c r="M36" s="72">
        <v>0</v>
      </c>
      <c r="N36" s="72">
        <v>0</v>
      </c>
      <c r="O36" s="72"/>
      <c r="P36" s="72"/>
      <c r="Q36" s="72"/>
      <c r="R36" s="72">
        <v>0</v>
      </c>
      <c r="S36" s="72"/>
      <c r="T36" s="72"/>
      <c r="U36" s="72"/>
      <c r="V36" s="61">
        <v>1</v>
      </c>
      <c r="W36" s="73" t="s">
        <v>186</v>
      </c>
      <c r="X36" s="74"/>
    </row>
    <row r="37" spans="1:24" ht="15.75" x14ac:dyDescent="0.25">
      <c r="A37" s="11"/>
      <c r="B37" s="11"/>
      <c r="C37" s="12"/>
      <c r="D37" s="12"/>
      <c r="E37" s="13"/>
      <c r="F37" s="13"/>
      <c r="G37" s="12"/>
      <c r="H37" s="12"/>
      <c r="I37" s="13"/>
      <c r="J37" s="13"/>
      <c r="K37" s="14"/>
      <c r="L37" s="14"/>
      <c r="M37" s="14"/>
      <c r="N37" s="14"/>
      <c r="O37" s="14"/>
      <c r="P37" s="14"/>
      <c r="Q37" s="14"/>
      <c r="R37" s="14"/>
      <c r="S37" s="14"/>
      <c r="T37" s="14"/>
      <c r="U37" s="14"/>
      <c r="V37" s="14"/>
      <c r="W37" s="15"/>
      <c r="X37" s="15"/>
    </row>
    <row r="38" spans="1:24" ht="16.5" thickBot="1" x14ac:dyDescent="0.3">
      <c r="A38" s="11"/>
      <c r="B38" s="11"/>
      <c r="C38" s="12"/>
      <c r="D38" s="12"/>
      <c r="E38" s="13"/>
      <c r="F38" s="13"/>
      <c r="G38" s="12"/>
      <c r="H38" s="12"/>
      <c r="I38" s="13"/>
      <c r="J38" s="13"/>
      <c r="K38" s="14"/>
      <c r="L38" s="14"/>
      <c r="M38" s="14"/>
      <c r="N38" s="14"/>
      <c r="O38" s="14"/>
      <c r="P38" s="14"/>
      <c r="Q38" s="14"/>
      <c r="R38" s="14"/>
      <c r="S38" s="14"/>
      <c r="T38" s="14"/>
      <c r="U38" s="14"/>
      <c r="V38" s="14"/>
      <c r="W38" s="15"/>
      <c r="X38" s="15"/>
    </row>
    <row r="39" spans="1:24" ht="70.5" customHeight="1" x14ac:dyDescent="0.25">
      <c r="A39" s="95" t="s">
        <v>85</v>
      </c>
      <c r="B39" s="96"/>
      <c r="C39" s="16" t="s">
        <v>32</v>
      </c>
      <c r="D39" s="16" t="s">
        <v>33</v>
      </c>
      <c r="E39" s="17">
        <v>1</v>
      </c>
      <c r="F39" s="13"/>
      <c r="G39" s="12"/>
      <c r="H39" s="12"/>
      <c r="I39" s="9">
        <f>1%*100</f>
        <v>1</v>
      </c>
      <c r="J39" s="18"/>
      <c r="K39" s="101"/>
      <c r="L39" s="101"/>
      <c r="M39" s="101"/>
      <c r="N39" s="101"/>
      <c r="O39" s="101"/>
      <c r="P39" s="14"/>
      <c r="Q39" s="14"/>
      <c r="R39" s="14"/>
      <c r="S39" s="14"/>
      <c r="T39" s="14"/>
      <c r="U39" s="14"/>
      <c r="V39" s="14"/>
      <c r="W39" s="15"/>
      <c r="X39" s="15"/>
    </row>
    <row r="40" spans="1:24" ht="59.25" customHeight="1" x14ac:dyDescent="0.25">
      <c r="A40" s="97"/>
      <c r="B40" s="98"/>
      <c r="C40" s="30" t="s">
        <v>86</v>
      </c>
      <c r="D40" s="30" t="s">
        <v>53</v>
      </c>
      <c r="E40" s="31">
        <v>0.57999999999999996</v>
      </c>
      <c r="F40" s="13"/>
      <c r="G40" s="12"/>
      <c r="H40" s="12"/>
      <c r="I40" s="9">
        <f>+(10/10)*1</f>
        <v>1</v>
      </c>
      <c r="J40" s="29"/>
      <c r="K40" s="18"/>
      <c r="L40" s="18"/>
      <c r="M40" s="14"/>
      <c r="N40" s="14"/>
      <c r="O40" s="14"/>
      <c r="P40" s="14"/>
      <c r="Q40" s="14"/>
      <c r="R40" s="14"/>
      <c r="S40" s="14"/>
      <c r="T40" s="14"/>
      <c r="U40" s="14"/>
      <c r="V40" s="14"/>
      <c r="W40" s="15"/>
      <c r="X40" s="15"/>
    </row>
    <row r="41" spans="1:24" ht="26.1" customHeight="1" x14ac:dyDescent="0.25">
      <c r="A41" s="97"/>
      <c r="B41" s="98"/>
      <c r="C41" s="102" t="s">
        <v>34</v>
      </c>
      <c r="D41" s="102" t="s">
        <v>35</v>
      </c>
      <c r="E41" s="104">
        <v>1</v>
      </c>
      <c r="F41" s="13"/>
      <c r="G41" s="12"/>
      <c r="H41" s="12"/>
      <c r="I41" s="106" t="s">
        <v>84</v>
      </c>
      <c r="J41" s="18"/>
      <c r="K41" s="18"/>
      <c r="L41" s="18"/>
      <c r="M41" s="14"/>
      <c r="N41" s="14"/>
      <c r="O41" s="14"/>
      <c r="P41" s="14"/>
      <c r="Q41" s="14"/>
      <c r="R41" s="14"/>
      <c r="S41" s="14"/>
      <c r="T41" s="14"/>
      <c r="U41" s="14"/>
      <c r="V41" s="14"/>
      <c r="W41" s="15"/>
      <c r="X41" s="15"/>
    </row>
    <row r="42" spans="1:24" ht="28.5" customHeight="1" thickBot="1" x14ac:dyDescent="0.3">
      <c r="A42" s="99"/>
      <c r="B42" s="100"/>
      <c r="C42" s="103"/>
      <c r="D42" s="103"/>
      <c r="E42" s="105"/>
      <c r="F42" s="13"/>
      <c r="G42" s="12"/>
      <c r="H42" s="12"/>
      <c r="I42" s="107"/>
      <c r="J42" s="18"/>
      <c r="K42" s="18"/>
      <c r="L42" s="18"/>
      <c r="M42" s="14"/>
      <c r="N42" s="14"/>
      <c r="O42" s="14"/>
      <c r="P42" s="14"/>
      <c r="Q42" s="14"/>
      <c r="R42" s="14"/>
      <c r="S42" s="14"/>
      <c r="T42" s="14"/>
      <c r="U42" s="14"/>
      <c r="V42" s="14"/>
      <c r="W42" s="15"/>
      <c r="X42" s="15"/>
    </row>
    <row r="43" spans="1:24" x14ac:dyDescent="0.2">
      <c r="A43" s="19"/>
      <c r="B43" s="19"/>
      <c r="C43" s="20"/>
      <c r="D43" s="20"/>
      <c r="E43" s="21"/>
      <c r="F43" s="21"/>
      <c r="G43" s="20"/>
      <c r="H43" s="20"/>
      <c r="I43" s="20"/>
      <c r="J43" s="21"/>
      <c r="K43" s="22"/>
      <c r="L43" s="22"/>
      <c r="M43" s="22"/>
      <c r="N43" s="22"/>
      <c r="O43" s="22"/>
      <c r="P43" s="22"/>
      <c r="Q43" s="22"/>
      <c r="R43" s="22"/>
      <c r="S43" s="22"/>
      <c r="T43" s="22"/>
      <c r="U43" s="22"/>
      <c r="V43" s="22"/>
      <c r="W43" s="23"/>
      <c r="X43" s="23"/>
    </row>
    <row r="44" spans="1:24" x14ac:dyDescent="0.2">
      <c r="A44" s="24"/>
      <c r="B44" s="24"/>
      <c r="C44" s="25"/>
      <c r="D44" s="25"/>
      <c r="E44" s="26"/>
      <c r="F44" s="26"/>
      <c r="G44" s="25"/>
      <c r="H44" s="25"/>
      <c r="I44" s="25"/>
      <c r="J44" s="26"/>
      <c r="K44" s="10"/>
      <c r="L44" s="10"/>
      <c r="M44" s="10"/>
      <c r="N44" s="10"/>
      <c r="O44" s="10"/>
      <c r="P44" s="10"/>
      <c r="Q44" s="10"/>
      <c r="R44" s="10"/>
      <c r="S44" s="10"/>
      <c r="T44" s="10"/>
      <c r="U44" s="10"/>
      <c r="V44" s="10"/>
      <c r="W44" s="27"/>
      <c r="X44" s="27"/>
    </row>
    <row r="45" spans="1:24" ht="27" customHeight="1" x14ac:dyDescent="0.2">
      <c r="A45" s="22" t="s">
        <v>160</v>
      </c>
      <c r="B45" s="10"/>
      <c r="C45" s="25"/>
      <c r="D45" s="25"/>
      <c r="E45" s="26"/>
      <c r="F45" s="26"/>
      <c r="G45" s="25"/>
      <c r="H45" s="25"/>
      <c r="I45" s="25"/>
      <c r="J45" s="26"/>
      <c r="K45" s="10"/>
      <c r="L45" s="10"/>
      <c r="M45" s="10"/>
      <c r="N45" s="10"/>
      <c r="O45" s="10"/>
      <c r="P45" s="10"/>
      <c r="Q45" s="10"/>
      <c r="R45" s="10"/>
      <c r="S45" s="10"/>
      <c r="T45" s="10"/>
      <c r="U45" s="10"/>
      <c r="V45" s="10"/>
      <c r="W45" s="27"/>
      <c r="X45" s="27"/>
    </row>
    <row r="46" spans="1:24" ht="21" customHeight="1" x14ac:dyDescent="0.2">
      <c r="A46" s="22" t="s">
        <v>161</v>
      </c>
      <c r="B46" s="10"/>
      <c r="C46" s="25"/>
      <c r="D46" s="25"/>
      <c r="E46" s="26"/>
      <c r="F46" s="26"/>
      <c r="G46" s="25"/>
      <c r="H46" s="25"/>
      <c r="I46" s="25"/>
      <c r="J46" s="26"/>
      <c r="K46" s="10"/>
      <c r="L46" s="10"/>
      <c r="M46" s="10"/>
      <c r="N46" s="10"/>
      <c r="O46" s="10"/>
      <c r="P46" s="10"/>
      <c r="Q46" s="10"/>
      <c r="R46" s="10"/>
      <c r="S46" s="10"/>
      <c r="T46" s="10"/>
      <c r="U46" s="10"/>
      <c r="V46" s="10"/>
      <c r="W46" s="27"/>
      <c r="X46" s="27"/>
    </row>
    <row r="47" spans="1:24" x14ac:dyDescent="0.2">
      <c r="A47" s="86"/>
      <c r="B47" s="86"/>
      <c r="C47" s="25"/>
      <c r="D47" s="25"/>
      <c r="E47" s="26"/>
      <c r="F47" s="26"/>
      <c r="G47" s="25"/>
      <c r="H47" s="25"/>
      <c r="I47" s="25"/>
      <c r="J47" s="26"/>
      <c r="K47" s="10"/>
      <c r="L47" s="10"/>
      <c r="M47" s="10"/>
      <c r="N47" s="10"/>
      <c r="O47" s="10"/>
      <c r="P47" s="10"/>
      <c r="Q47" s="10"/>
      <c r="R47" s="10"/>
      <c r="S47" s="10"/>
      <c r="T47" s="10"/>
      <c r="U47" s="10"/>
      <c r="V47" s="10"/>
      <c r="W47" s="27"/>
      <c r="X47" s="10"/>
    </row>
    <row r="48" spans="1:24" ht="18.75" customHeight="1" x14ac:dyDescent="0.2">
      <c r="A48" s="22" t="s">
        <v>97</v>
      </c>
      <c r="B48" s="10"/>
      <c r="C48" s="25"/>
      <c r="D48" s="25"/>
      <c r="E48" s="26"/>
      <c r="F48" s="26"/>
      <c r="G48" s="25"/>
      <c r="H48" s="25"/>
      <c r="I48" s="25"/>
      <c r="J48" s="26"/>
      <c r="K48" s="10"/>
      <c r="L48" s="10"/>
      <c r="M48" s="10"/>
      <c r="N48" s="10"/>
      <c r="O48" s="10"/>
      <c r="P48" s="10"/>
      <c r="Q48" s="10"/>
      <c r="R48" s="10"/>
      <c r="S48" s="10"/>
      <c r="T48" s="10"/>
      <c r="U48" s="10"/>
      <c r="V48" s="10"/>
      <c r="W48" s="27"/>
      <c r="X48" s="27"/>
    </row>
  </sheetData>
  <mergeCells count="63">
    <mergeCell ref="C6:C7"/>
    <mergeCell ref="D6:D7"/>
    <mergeCell ref="E6:E7"/>
    <mergeCell ref="F6:F7"/>
    <mergeCell ref="M6:R6"/>
    <mergeCell ref="A1:W1"/>
    <mergeCell ref="A5:I5"/>
    <mergeCell ref="J5:W5"/>
    <mergeCell ref="G6:G7"/>
    <mergeCell ref="H6:H7"/>
    <mergeCell ref="I6:I7"/>
    <mergeCell ref="J6:J7"/>
    <mergeCell ref="K6:L7"/>
    <mergeCell ref="S6:S7"/>
    <mergeCell ref="T6:T7"/>
    <mergeCell ref="U6:U7"/>
    <mergeCell ref="V6:V7"/>
    <mergeCell ref="W6:W7"/>
    <mergeCell ref="A3:X3"/>
    <mergeCell ref="X5:X6"/>
    <mergeCell ref="A6:B7"/>
    <mergeCell ref="K12:L12"/>
    <mergeCell ref="K13:L13"/>
    <mergeCell ref="A14:B20"/>
    <mergeCell ref="K14:L14"/>
    <mergeCell ref="K15:L15"/>
    <mergeCell ref="K17:L17"/>
    <mergeCell ref="K18:L18"/>
    <mergeCell ref="K20:L20"/>
    <mergeCell ref="A8:B13"/>
    <mergeCell ref="K8:L8"/>
    <mergeCell ref="K9:L9"/>
    <mergeCell ref="K10:L10"/>
    <mergeCell ref="K11:L11"/>
    <mergeCell ref="K16:L16"/>
    <mergeCell ref="K19:L19"/>
    <mergeCell ref="K32:L32"/>
    <mergeCell ref="K33:L33"/>
    <mergeCell ref="A21:B27"/>
    <mergeCell ref="K21:L21"/>
    <mergeCell ref="K23:L23"/>
    <mergeCell ref="K25:L25"/>
    <mergeCell ref="K26:L26"/>
    <mergeCell ref="K27:L27"/>
    <mergeCell ref="K22:L22"/>
    <mergeCell ref="K24:L24"/>
    <mergeCell ref="K31:L31"/>
    <mergeCell ref="A4:X4"/>
    <mergeCell ref="A47:B47"/>
    <mergeCell ref="A34:B36"/>
    <mergeCell ref="K34:L34"/>
    <mergeCell ref="K35:L35"/>
    <mergeCell ref="K36:L36"/>
    <mergeCell ref="A39:B42"/>
    <mergeCell ref="K39:O39"/>
    <mergeCell ref="C41:C42"/>
    <mergeCell ref="D41:D42"/>
    <mergeCell ref="E41:E42"/>
    <mergeCell ref="I41:I42"/>
    <mergeCell ref="A28:B33"/>
    <mergeCell ref="K28:L28"/>
    <mergeCell ref="K29:L29"/>
    <mergeCell ref="K30:L30"/>
  </mergeCells>
  <printOptions headings="1" gridLines="1"/>
  <pageMargins left="0.70866141732283472" right="0.70866141732283472" top="0.74803149606299213" bottom="0.74803149606299213" header="0.31496062992125984" footer="0.31496062992125984"/>
  <pageSetup scale="2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4  Trimestre</vt:lpstr>
      <vt:lpstr>'4  Trimestre'!Área_de_impresión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Bermudez</dc:creator>
  <cp:lastModifiedBy>Oscar Javier Torres Rodriguez</cp:lastModifiedBy>
  <cp:lastPrinted>2021-04-13T02:03:44Z</cp:lastPrinted>
  <dcterms:created xsi:type="dcterms:W3CDTF">2013-11-29T18:50:26Z</dcterms:created>
  <dcterms:modified xsi:type="dcterms:W3CDTF">2024-12-20T13:55:43Z</dcterms:modified>
</cp:coreProperties>
</file>