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DADEP\Plan de accion\"/>
    </mc:Choice>
  </mc:AlternateContent>
  <xr:revisionPtr revIDLastSave="0" documentId="8_{F2FEB131-F2FA-4656-BB75-D2E19EA7A5AD}" xr6:coauthVersionLast="47" xr6:coauthVersionMax="47" xr10:uidLastSave="{00000000-0000-0000-0000-000000000000}"/>
  <bookViews>
    <workbookView xWindow="-110" yWindow="-110" windowWidth="19420" windowHeight="10300" tabRatio="857" activeTab="1" xr2:uid="{00000000-000D-0000-FFFF-FFFF00000000}"/>
  </bookViews>
  <sheets>
    <sheet name="portada" sheetId="9" r:id="rId1"/>
    <sheet name="Seguimiento I Trimestre 2026" sheetId="10" r:id="rId2"/>
    <sheet name="SEGUIMIENTO" sheetId="6" state="hidden" r:id="rId3"/>
  </sheets>
  <definedNames>
    <definedName name="_xlnm._FilterDatabase" localSheetId="2" hidden="1">SEGUIMIENTO!$B$8:$AJ$11</definedName>
    <definedName name="_xlnm._FilterDatabase" localSheetId="1" hidden="1">'Seguimiento I Trimestre 2026'!$A$9:$GP$28</definedName>
    <definedName name="_xlnm.Print_Area" localSheetId="0">portada!$A$1:$J$55</definedName>
    <definedName name="_xlnm.Print_Area" localSheetId="2">SEGUIMIENTO!$A$2:$AK$16</definedName>
    <definedName name="_xlnm.Print_Area" localSheetId="1">'Seguimiento I Trimestre 2026'!$B$1:$AL$56</definedName>
    <definedName name="_xlnm.Print_Titles" localSheetId="1">'Seguimiento I Trimestre 2026'!$1:$9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7" i="10" l="1"/>
  <c r="AN47" i="10"/>
  <c r="AO47" i="10"/>
  <c r="AO13" i="10" l="1"/>
  <c r="AO50" i="10"/>
  <c r="AM50" i="10" s="1"/>
  <c r="AN50" i="10"/>
  <c r="AO49" i="10"/>
  <c r="AN49" i="10"/>
  <c r="N49" i="10"/>
  <c r="AO48" i="10"/>
  <c r="AM48" i="10" s="1"/>
  <c r="AN48" i="10"/>
  <c r="N48" i="10"/>
  <c r="AO46" i="10"/>
  <c r="AN46" i="10"/>
  <c r="AM46" i="10"/>
  <c r="N46" i="10"/>
  <c r="AO45" i="10"/>
  <c r="AM45" i="10" s="1"/>
  <c r="AN45" i="10"/>
  <c r="N45" i="10"/>
  <c r="AO44" i="10"/>
  <c r="AN44" i="10"/>
  <c r="N44" i="10"/>
  <c r="AO43" i="10"/>
  <c r="AN43" i="10"/>
  <c r="N43" i="10"/>
  <c r="AO42" i="10"/>
  <c r="AN42" i="10"/>
  <c r="N42" i="10"/>
  <c r="AO41" i="10"/>
  <c r="AN41" i="10"/>
  <c r="N41" i="10"/>
  <c r="AO40" i="10"/>
  <c r="AN40" i="10"/>
  <c r="N40" i="10"/>
  <c r="AO39" i="10"/>
  <c r="AN39" i="10"/>
  <c r="N39" i="10"/>
  <c r="AO38" i="10"/>
  <c r="AN38" i="10"/>
  <c r="N38" i="10"/>
  <c r="AO37" i="10"/>
  <c r="AN37" i="10"/>
  <c r="N37" i="10"/>
  <c r="AO36" i="10"/>
  <c r="AN36" i="10"/>
  <c r="N36" i="10"/>
  <c r="AO35" i="10"/>
  <c r="AM35" i="10" s="1"/>
  <c r="AN35" i="10"/>
  <c r="N35" i="10"/>
  <c r="AO34" i="10"/>
  <c r="AN34" i="10"/>
  <c r="N34" i="10"/>
  <c r="AO33" i="10"/>
  <c r="AN33" i="10"/>
  <c r="N33" i="10"/>
  <c r="AO32" i="10"/>
  <c r="AN32" i="10"/>
  <c r="AM32" i="10"/>
  <c r="N32" i="10"/>
  <c r="AO31" i="10"/>
  <c r="AN31" i="10"/>
  <c r="N31" i="10"/>
  <c r="AO30" i="10"/>
  <c r="AN30" i="10"/>
  <c r="N30" i="10"/>
  <c r="AO29" i="10"/>
  <c r="AN29" i="10"/>
  <c r="N29" i="10"/>
  <c r="AO28" i="10"/>
  <c r="AN28" i="10"/>
  <c r="N28" i="10"/>
  <c r="AO27" i="10"/>
  <c r="AN27" i="10"/>
  <c r="N27" i="10"/>
  <c r="AO26" i="10"/>
  <c r="AN26" i="10"/>
  <c r="N26" i="10"/>
  <c r="AO25" i="10"/>
  <c r="AN25" i="10"/>
  <c r="N25" i="10"/>
  <c r="AO24" i="10"/>
  <c r="AN24" i="10"/>
  <c r="N24" i="10"/>
  <c r="AO23" i="10"/>
  <c r="AN23" i="10"/>
  <c r="N23" i="10"/>
  <c r="AO22" i="10"/>
  <c r="AN22" i="10"/>
  <c r="N22" i="10"/>
  <c r="AO21" i="10"/>
  <c r="AN21" i="10"/>
  <c r="AO20" i="10"/>
  <c r="AN20" i="10"/>
  <c r="AO19" i="10"/>
  <c r="AN19" i="10"/>
  <c r="AO18" i="10"/>
  <c r="AN18" i="10"/>
  <c r="AO17" i="10"/>
  <c r="AN17" i="10"/>
  <c r="AO16" i="10"/>
  <c r="AN16" i="10"/>
  <c r="AO15" i="10"/>
  <c r="AN15" i="10"/>
  <c r="AN13" i="10"/>
  <c r="AO12" i="10"/>
  <c r="AN12" i="10"/>
  <c r="AO11" i="10"/>
  <c r="AN11" i="10"/>
  <c r="AO10" i="10"/>
  <c r="AN10" i="10"/>
  <c r="AM37" i="10" l="1"/>
  <c r="AM42" i="10"/>
  <c r="AM39" i="10"/>
  <c r="AM10" i="10"/>
  <c r="Y10" i="6" l="1"/>
  <c r="T10" i="6"/>
  <c r="O10" i="6"/>
  <c r="AG61" i="6" l="1"/>
  <c r="AG60" i="6"/>
  <c r="AG59" i="6"/>
  <c r="AG58" i="6"/>
  <c r="AG57" i="6"/>
  <c r="AG56" i="6"/>
  <c r="AG55" i="6"/>
  <c r="AG54" i="6"/>
  <c r="AG53" i="6"/>
  <c r="AG52" i="6"/>
  <c r="AG51" i="6"/>
  <c r="AG50" i="6"/>
  <c r="AG49" i="6"/>
  <c r="AG48" i="6"/>
  <c r="AG47" i="6"/>
  <c r="AG46" i="6"/>
  <c r="AG45" i="6"/>
  <c r="AG44" i="6"/>
  <c r="AG43" i="6"/>
  <c r="AG42" i="6"/>
  <c r="AG41" i="6"/>
  <c r="AG40" i="6"/>
  <c r="AG39" i="6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4" i="6"/>
  <c r="AG23" i="6"/>
  <c r="AG22" i="6"/>
  <c r="AG21" i="6"/>
  <c r="AG20" i="6"/>
  <c r="AG19" i="6"/>
  <c r="AG18" i="6"/>
  <c r="AG17" i="6"/>
  <c r="AG16" i="6"/>
  <c r="AG15" i="6"/>
  <c r="AG14" i="6"/>
  <c r="AG13" i="6"/>
  <c r="AG12" i="6"/>
  <c r="AG11" i="6"/>
  <c r="AG10" i="6"/>
  <c r="AH10" i="6" s="1"/>
</calcChain>
</file>

<file path=xl/sharedStrings.xml><?xml version="1.0" encoding="utf-8"?>
<sst xmlns="http://schemas.openxmlformats.org/spreadsheetml/2006/main" count="363" uniqueCount="259">
  <si>
    <t>Proyecto de Inversión</t>
  </si>
  <si>
    <t>Proceso</t>
  </si>
  <si>
    <t>Nombre Objetivo Estratégico</t>
  </si>
  <si>
    <t>Estrategia</t>
  </si>
  <si>
    <t xml:space="preserve">Código </t>
  </si>
  <si>
    <t>Versión</t>
  </si>
  <si>
    <t>Vigencia desde</t>
  </si>
  <si>
    <t>127-FORDE-32</t>
  </si>
  <si>
    <t>Producto del plan de acción institucional</t>
  </si>
  <si>
    <t>Meta/Actividad Proyecto de Inversión</t>
  </si>
  <si>
    <t>Fecha de Inicio del Producto</t>
  </si>
  <si>
    <t>Fecha de Finalización del Producto</t>
  </si>
  <si>
    <t>Actividad</t>
  </si>
  <si>
    <t>Avance Programado</t>
  </si>
  <si>
    <t>Avance Ejecutado</t>
  </si>
  <si>
    <t>% de Avance</t>
  </si>
  <si>
    <t>Evidencias Programadas</t>
  </si>
  <si>
    <t>Avance Cualitativo</t>
  </si>
  <si>
    <t>I Seguimiento (Enero -  Marzo)</t>
  </si>
  <si>
    <t>II Seguimiento (Abril - Junio)</t>
  </si>
  <si>
    <t>III Seguimiento (Julio -  Septiembre)</t>
  </si>
  <si>
    <t>Consolidado Año</t>
  </si>
  <si>
    <t>Producto Entregado</t>
  </si>
  <si>
    <t>Avance Cualitativo Final</t>
  </si>
  <si>
    <t>Dependencia  Responsable de la Actividad</t>
  </si>
  <si>
    <r>
      <t>PROCESO:</t>
    </r>
    <r>
      <rPr>
        <sz val="11"/>
        <color indexed="9"/>
        <rFont val="Museo Sans 300"/>
        <family val="3"/>
      </rPr>
      <t xml:space="preserve"> DIRECCIONAMIENTO ESTRATÉGICO</t>
    </r>
  </si>
  <si>
    <t>IV Seguimiento (Octubre -  Diciembre)</t>
  </si>
  <si>
    <t>Realizar el 100% del diseño, formulación, estructuración e implementación de la Escuela de espacio público.</t>
  </si>
  <si>
    <t>Plataforma WEB</t>
  </si>
  <si>
    <t>Tareas Desarrolladas / Tareas Programadas</t>
  </si>
  <si>
    <t>Indicador de Avance de la actividad</t>
  </si>
  <si>
    <t>Diseñar e implementar la plataforma Web de la Escuela del Espacio Público</t>
  </si>
  <si>
    <t>Porcentaje de Activida Acumulado</t>
  </si>
  <si>
    <t>Avance Actividad Acumulado</t>
  </si>
  <si>
    <t>Oficina de Sistemas/ SAI</t>
  </si>
  <si>
    <t>Defensa del Patrimonio Inmobiliario Distrital</t>
  </si>
  <si>
    <t>Administración del Patrimonio Inmobiliario Distrital</t>
  </si>
  <si>
    <t>Subdirección de Registro Inmobiliario</t>
  </si>
  <si>
    <t>Direccionamiento Estratégico</t>
  </si>
  <si>
    <t>Oficina Asesora de Planeación</t>
  </si>
  <si>
    <t>Oficina de Control Interno</t>
  </si>
  <si>
    <t>Gestión de Recursos</t>
  </si>
  <si>
    <t>Gestión Jurídica</t>
  </si>
  <si>
    <t>Oficina Asesora de Comunicaciones</t>
  </si>
  <si>
    <t>Subdirección de Gestión Corporativa</t>
  </si>
  <si>
    <t>127-PPPDE-12</t>
  </si>
  <si>
    <r>
      <rPr>
        <sz val="11"/>
        <color theme="0"/>
        <rFont val="Museo Sans 300"/>
        <family val="3"/>
      </rPr>
      <t>PROCESO:</t>
    </r>
    <r>
      <rPr>
        <b/>
        <sz val="11"/>
        <color rgb="FFFFFFFF"/>
        <rFont val="Museo Sans 300"/>
        <family val="3"/>
      </rPr>
      <t xml:space="preserve"> DIRECCIONAMIENTO ESTRATÉGICO</t>
    </r>
  </si>
  <si>
    <r>
      <rPr>
        <sz val="11"/>
        <color theme="0"/>
        <rFont val="Museo Sans 300"/>
        <family val="3"/>
      </rPr>
      <t xml:space="preserve">PROCESO Y/O DOCUMENTO: </t>
    </r>
    <r>
      <rPr>
        <b/>
        <sz val="11"/>
        <color theme="0"/>
        <rFont val="Museo Sans 300"/>
        <family val="3"/>
      </rPr>
      <t>PLANEACIÓN Y GESTIÓN INSTITUCIONAL</t>
    </r>
  </si>
  <si>
    <t>Objetivo Estratégico</t>
  </si>
  <si>
    <t>Actividad
2024 - 2027</t>
  </si>
  <si>
    <t>Responsable</t>
  </si>
  <si>
    <t>Tarea</t>
  </si>
  <si>
    <t>Indicador tareas</t>
  </si>
  <si>
    <t>Fórmula del indicador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</si>
  <si>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</si>
  <si>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</si>
  <si>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</si>
  <si>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</si>
  <si>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</si>
  <si>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</si>
  <si>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</si>
  <si>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</si>
  <si>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</si>
  <si>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</si>
  <si>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</si>
  <si>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</si>
  <si>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Programado</t>
  </si>
  <si>
    <t>Ejecutado</t>
  </si>
  <si>
    <t>1. Fomentar la aplicación de los diversos instrumentos de administración del patrimonio inmobiliario distrital y del espacio público, incluyendo proyectos de bienestar de y para la comunidad.</t>
  </si>
  <si>
    <t>Alianzas público, privada y comunitaria</t>
  </si>
  <si>
    <t>7928 - Consolidación de la defensa del espacio público y la apropiación del patrimonio inmobiliario de Bogotá D.C.</t>
  </si>
  <si>
    <t>Realizar el 100% de asistencia técnica a las alcaldías locales y demás autoridades competentes en las accionesde recuperación de espacio público</t>
  </si>
  <si>
    <t>Subdirección de Gestion Inmobiliaria y del Espacio Público</t>
  </si>
  <si>
    <t>Asistir a audiencias dentro de las querellas policivas en el trámite de la recuperación de espacio público, según la Ley 1801 de 2016.</t>
  </si>
  <si>
    <t>Acciones de participación en  audiencias dentro de las querellas policivas en el trámite de la recuperación de espacio público, según la Ley 1801 de 2016 realizadas</t>
  </si>
  <si>
    <t># de audiencias dentro de las querellas policivas en el trámite de la recuperación de espacio público, según la Ley 1801 de 2016 con participación / # de audiencias dentro de las querellas policivas en el trámite de la recuperación de espacio público, según la Ley 1801 de 2016 programadas.</t>
  </si>
  <si>
    <t>Realizar informes técnicos para alcaldías locales e inspecciones de policía en el trámite de la recuperación de espacio público.</t>
  </si>
  <si>
    <t>Informes técnicos para alcaldías locales e inspecciones de policía en el trámite de la recuperación de espacio público realizados.</t>
  </si>
  <si>
    <t>#  informes técnicos para alcaldías locales e inspecciones de policía en el trámite de la recuperación de espacio público realizados / #  informes técnicos para alcaldías locales e inspecciones de policía en el trámite de la recuperación de espacio público programados</t>
  </si>
  <si>
    <t>Adelantar procesos de recuperación de espacio público de manera voluntaria.</t>
  </si>
  <si>
    <t>Procesos de recuperación de espacio público de manera voluntaria adelantados.</t>
  </si>
  <si>
    <t># de  procesos de recuperación de espacio público de manera voluntaria realizados / # de  procesos de recuperación de espacio público de manera voluntaria programados</t>
  </si>
  <si>
    <t>Atender las solicitudes de apoyo logístico para la recuperación, revitalización y sostenibilidad del espacio público, y demás actividades de interés para el distrito capital.</t>
  </si>
  <si>
    <t>Proveer información actualizada del estado administrativo y técnico de los predios de competencia del DADEP mediante visitas de diagnóstico.</t>
  </si>
  <si>
    <t>Documentos de información actualizada del estado administrativo y técnico de los predios de competencia del DADEP mediante visitas de diagnóstico. elaborados</t>
  </si>
  <si>
    <t># de documentos de información actualizada del estado administrativo y técnico de los predios de competencia del DADEP mediante visitas de diagnóstico elaborados / # de documentos de información actualizada del estado administrativo y técnico de los predios de competencia del DADEP mediante visitas de diagnóstico programados</t>
  </si>
  <si>
    <t>Intervenir 134.000 m2 de bienes de uso público y fiscales a cargo del DADEP con acciones de administración y mantenimiento</t>
  </si>
  <si>
    <t>Realizar la gestión de pago de los servicios públicos y de impuestos prediales a predios a cargo de la Entidad, mediante la presentación mensual de informes administrativos.</t>
  </si>
  <si>
    <t>Matriz de pagos de servicios públicos actualizada</t>
  </si>
  <si>
    <t>Una (1) matriz de pagos de servicios públicos actualizada / Una (1) matriz de matriz de pagos de servicios públicos creada</t>
  </si>
  <si>
    <t>Realizar las acciones de mantenimiento rutinario, preventivo y correctivo a los predios a cargo de la entidad, mediante la presentación de informes técnicos.</t>
  </si>
  <si>
    <t>Acciones de mantenimiento rutinario, preventivo y correctivo a los predios a cargo de la entidad realizados</t>
  </si>
  <si>
    <t># de acciones de mantenimiento rutinario, preventivo y correctivo a los predios a cargo de la entidad realizadas / # de acciones de mantenimiento rutinario, preventivo y correctivo a los predios a cargo de la entidad programadas</t>
  </si>
  <si>
    <t>Adoptar 9 instrumentos de aprovechamiento del espacio público por parte de comunidades organizadas, asociaciones y ciudadanos en general, para el promover el uso del espacio público</t>
  </si>
  <si>
    <t>Gestionar la totalidad de las solicitudes de administración, mantenimiento y aprovechamiento económico presentadas al DADEP</t>
  </si>
  <si>
    <t>Solicitudes de administración, mantenimiento y aprovechamiento económico presentadas al DADEP gestionadas.</t>
  </si>
  <si>
    <t># de solicitudes de administración, mantenimiento y aprovechamiento económico presentadas al DADEP gestionadas / # de solicitudes de administración, mantenimiento y aprovechamiento económico presentadas al DADEP</t>
  </si>
  <si>
    <t>Elaborar el diagnóstico de las zonas con el fin de determinar la viabilidad de entrega en administración, mantenimiento y aprovechamiento económico.</t>
  </si>
  <si>
    <t>Diagnósticos de las zonas con el fin de determinar la viabilidad de entrega en administración, mantenimiento y aprovechamiento económico elaborados</t>
  </si>
  <si>
    <t># de diagnósticos de las zonas con el fin de determinar la viabilidad de entrega en administración, mantenimiento y aprovechamiento económico elaborados / # de diagnósticos de las zonas con el fin de determinar la viabilidad de entrega en administración, mantenimiento y aprovechamiento económico programados</t>
  </si>
  <si>
    <t>Elaborar el instrumento de aprovechamiento económico a suscribir</t>
  </si>
  <si>
    <t>Instrumento de aprovechamiento económico a suscribir elaborado</t>
  </si>
  <si>
    <t># de instrumentos de aprovechamiento económico a suscribir elaborados / # de instrumentos de aprovechamiento económico a suscribir programados</t>
  </si>
  <si>
    <t>Seguimiento a los instrumentos de aprovechamiento económico suscritos por el DADEP</t>
  </si>
  <si>
    <t>Herramienta de seguimiento a los instrumentos de aprovechamiento económico suscritos por el DADEP implementada</t>
  </si>
  <si>
    <t># de herramientas de seguimiento a los instrumentos de aprovechamiento económico suscritos por el DADEP implementadas / # de herramientas de seguimiento a los instrumentos de aprovechamiento económico suscritos por el DADEP programadas</t>
  </si>
  <si>
    <t>Cultura Ciudadana</t>
  </si>
  <si>
    <t>Realizar 20 ejercicios demostrativos de apropiación de predios públicos por medio de procesos formativos y acciones concretas en sitios críticos</t>
  </si>
  <si>
    <t>Realizar 7 ejercicios demostrativos de apropiación de predios públicos por medio de procesos formativos y acciones concretas en sitios críticos</t>
  </si>
  <si>
    <t>Identificar y diseñar ejercicios demostrativos de intervención por medio intervenciones de urbanismo táctico y acciones pedagógicas en áreas críticas urbanas y entornos complementarios.</t>
  </si>
  <si>
    <t>Ejercicios demostrativos de intervención por medio intervenciones de urbanismo táctico y acciones pedagógicas en áreas críticas urbanas y entornos complementarios identificados y diseñados.</t>
  </si>
  <si>
    <t># de ejercicios demostrativos de intervención por medio intervenciones de urbanismo táctico y acciones pedagógicas en áreas críticas urbanas y entornos complementarios identificados y diseñados / # de ejercicios demostrativos de intervención por medio intervenciones de urbanismo táctico y acciones pedagógicas en áreas críticas urbanas y entornos complementarios programados</t>
  </si>
  <si>
    <t>Ejecutar y reportar resultados de intervenciones de urbanismo táctico y acciones pedagógicas en áreas críticas urbanas y entornos complementarios.</t>
  </si>
  <si>
    <t xml:space="preserve"> Resultados de intervenciones de urbanismo táctico y acciones pedagógicas en áreas críticas urbanas y entornos complementarios ejecutados y reportados.</t>
  </si>
  <si>
    <t># de resultados de intervenciones de urbanismo táctico y acciones pedagógicas en áreas críticas urbanas y entornos complementarios ejecutados y reportados / # de resultados de intervenciones de urbanismo táctico y acciones pedagógicas en áreas críticas urbanas y entornos complementarios programados</t>
  </si>
  <si>
    <t>Oferta y acceso al espacio público</t>
  </si>
  <si>
    <t>Gestionar las actividades del procedimiento de enajenación de los bienes fiscales</t>
  </si>
  <si>
    <t>Actividades del procedimiento de enajenación de los bienes fiscales gestionadas.</t>
  </si>
  <si>
    <t># de actividades del procedimiento de enajenación de los bienes fiscales gestionadas / # de actividades del procedimiento de enajenación de los bienes fiscales programadas</t>
  </si>
  <si>
    <t>Publicar y actualizar en el portal inmobiliario de los bienes fiscales del sector central susceptibles de enajenación a título oneroso.</t>
  </si>
  <si>
    <t>Portal inmobiliario de los bienes fiscales del sector central susceptibles de enajenación a título oneroso publicado y actualizado</t>
  </si>
  <si>
    <t># de publicaciones y actualizaciones en el portal inmobiliario de los bienes fiscales del sector central susceptibles de enajenación a título oneroso realizadas / # de publicaciones y actualizaciones en el portal inmobiliario de los bienes fiscales del sector central susceptibles de enajenación a título oneroso programadas</t>
  </si>
  <si>
    <t>Alianzas público, privada y comunitaria y Cultura Ciudadana</t>
  </si>
  <si>
    <t>Proyecto 7935 - Generación de proyectos de bienestar con enfoque de género, poblacional y diferencial en espacios públicos de Bogotá D.C.</t>
  </si>
  <si>
    <t>Impulsar 15 proyectos de bienestar con enfoque de género, poblacional y diferencial en espacios públicos</t>
  </si>
  <si>
    <t>Impulsar 5 proyectos de bienestar con enfoque de género, poblacional y diferencial en espacios públicos</t>
  </si>
  <si>
    <t>Promover la articulación interinstitucional, en aras de motivar acciones de cooperación y mejoramiento en el espacio público, desde las competencias específicas.</t>
  </si>
  <si>
    <t>Gestiones de promoción de la articulación interinstitucional, en aras de motivar acciones de cooperación y mejoramiento en el espacio público, desde las competencias específicas realizadas.</t>
  </si>
  <si>
    <t># de gestiones de promoción de la articulación interinstitucional, en aras de motivar acciones de cooperación y mejoramiento en el espacio público, desde las competencias específicas realizadas / # de gestiones de promoción de la articulación interinstitucional, en aras de motivar acciones de cooperación y mejoramiento en el espacio público, desde las competencias específicas programadas</t>
  </si>
  <si>
    <t>Impulsar proyectos de adecuación de la infraestructura urbana de los predios de espacio público de la ciudad.</t>
  </si>
  <si>
    <t>Proyectos de adecuación de la infraestructura urbana de los predios de espacio público de la ciudad  impulsados.</t>
  </si>
  <si>
    <t># de proyectos de adecuación de la infraestructura urbana de los predios de espacio público de la ciudad impulsados / # de proyectos de adecuación de la infraestructura urbana de los predios de espacio público de la ciudad a impulsar programados</t>
  </si>
  <si>
    <t>2. Aumentar la oferta cualitativa y cuantitativa de espacio público inclusivo y seguro, con enfoque de género, poblacional, étnico y diferencial.</t>
  </si>
  <si>
    <t>Realizar 10 estudios técnicos para la identificación de puntos críticos donde se pueda impulsar proyectos de bienestar social</t>
  </si>
  <si>
    <t>Realizar documentos técnicos de los puntos críticos identificados, con el fin de generar diagnósticos y lineamientos donde se puedan impulsar proyectos de bienestar social.</t>
  </si>
  <si>
    <t>Documentos técnicos referente al diagnóstico de los puntos críticos identificados, con el fin de generar diagnósticos y lineamientos donde se puedan impulsar proyectos de bienestar social realizados</t>
  </si>
  <si>
    <t># de documentos técnicos referente al diagnóstico de los puntos críticos identificados, con el fin de generar diagnósticos y lineamientos donde se puedan impulsar proyectos de bienestar social realizados / # de documentos técnicos referente al diagnóstico de los puntos críticos identificados, con el fin de generar diagnósticos y lineamientos donde se puedan impulsar proyectos de bienestar social programados</t>
  </si>
  <si>
    <t>Inventario General del Espacio Público y Bienes Fiscales</t>
  </si>
  <si>
    <t>8026 - Fortalecimiento del proceso de actualización del inventario de uso Público y Bienes Fiscales en Bogotá D.C.</t>
  </si>
  <si>
    <t>Incorporar M2 de bienes fiscales y de uso público en el Inventario del Distrito Capital a cargo del DADEP.</t>
  </si>
  <si>
    <t>M2 de bienes fiscales y de uso público incorporados en el Inventario del Distrito Capital a cargo del DADEP.</t>
  </si>
  <si>
    <t># de M2 de bienes fiscales y de uso público incorporados en el Inventario del Distrito Capital a cargo del DADEP / # de M2 de bienes fiscales y de uso público programados a incorporar en el Inventario del Distrito Capital a cargo del DADEP</t>
  </si>
  <si>
    <t>Sanear y/o titular 2.500.000 m2 de bienes fiscales y públicos</t>
  </si>
  <si>
    <t>Sanear y/o titular 750.000 m2 de bienes fiscales y públicos</t>
  </si>
  <si>
    <t>Sanear y/o titular M2 de bienes fiscales y de uso público.</t>
  </si>
  <si>
    <t>M2 de bienes fiscales y de uso público saneados y/o titulados.</t>
  </si>
  <si>
    <t xml:space="preserve"># de M2 de bienes fiscales y de uso público saneados y/o titulados /  # de M2 de bienes fiscales y de uso público programados </t>
  </si>
  <si>
    <t>Actualizar el 100% de las herramientas de valoración de los predios que conforman el inventario</t>
  </si>
  <si>
    <t>Actualizar el 35% de las herramientas de valoración de los predios que conforman el inventario</t>
  </si>
  <si>
    <t>Actualizar las herramientas de valoración de los predios que conforman el inventario.</t>
  </si>
  <si>
    <t>Herramientas de valoración de los predios que conforman el inventario actualizadas.</t>
  </si>
  <si>
    <t># de herramientas de valoración de los predios que conforman el inventario actualizadas / # de herramientas de valoración de los predios que conforman el inventario programadas para actualizar</t>
  </si>
  <si>
    <t>Elaborar 4 documentos técnico-jurídicos de los bienes sujetos a enajenación o transferencia</t>
  </si>
  <si>
    <t>Elaborar 2 documentos técnico-jurídicos de los bienes sujetos a enajenación o transferencia</t>
  </si>
  <si>
    <t>Elaborar documentos técnico-jurídicos de los bienes sujetos a enajenación o transferencia.</t>
  </si>
  <si>
    <t>Documentos técnico-jurídicos de los bienes sujetos a enajenación o transferencia elaborados.</t>
  </si>
  <si>
    <t># de documentos técnico-jurídicos de los bienes sujetos a enajenación o transferencia elaborados / # de documentos técnico-jurídicos de los bienes sujetos a enajenación o transferencia programados</t>
  </si>
  <si>
    <t>3. Liderar la gobernanza del espacio público en la ciudad a través de la coordinación interinstitucional e intersectorial de acuerdo con las competencias de las entidades públicas</t>
  </si>
  <si>
    <t>Desarrollar 6 líneas de investigación que fomenten la apropiación ciudadana del espacio público y mejoren las condiciones de generación, sostenibilidad y cuidado de este</t>
  </si>
  <si>
    <t>Desarrollar 2 líneas de investigación que fomenten la apropiación ciudadana del espacio público y mejoren las condiciones de generación, sostenibilidad y cuidado de este</t>
  </si>
  <si>
    <t>Acciones de las 6 líneas de investigación que permitan fomentar la apropiación ciudadana y mejoren las condiciones de generación, sostenibilidad y cuidado del Espacio Público realizadas.</t>
  </si>
  <si>
    <t># de acciones de las 6 líneas de investigación que permitan fomentar la apropiación ciudadana y mejoren las condiciones de generación, sostenibilidad y cuidado del Espacio Público realizadas / # de acciones de las 6 líneas de investigación que permitan fomentar la apropiación ciudadana y mejoren las condiciones de generación, sostenibilidad y cuidado del Espacio Público programadas</t>
  </si>
  <si>
    <t>Consolidar 1 documento de análisis derivado del seguimiento a la ejecución de la Política Distrital de Espacio Público</t>
  </si>
  <si>
    <t>Consolidar 0,35 del documento de análisis derivado del seguimiento a la ejecución de la Política Distrital de Espacio Público</t>
  </si>
  <si>
    <t>Informe de seguimiento y ejecución de la política distrital de espacio público de acuerdo con el cronograma de seguimiento.</t>
  </si>
  <si>
    <t>Informe de seguimiento y ejecución de la política distrital de espacio público de acuerdo con el cronograma de seguimiento realizado.</t>
  </si>
  <si>
    <t># de informes de seguimiento y ejecución de la política distrital de espacio público de acuerdo con el cronograma de seguimiento realizados / # de informes de seguimiento y ejecución de la política distrital de espacio público de acuerdo con el cronograma de seguimiento programados</t>
  </si>
  <si>
    <t>4. Fortalecer la capacidad institucional en el marco de un Modelo Integrado de Planeación y Gestión eficiente, que propenda por una gestión pública inteligente, transparente y ágil en la respuesta a los requerimientos de la ciudadanía, promoviendo la participación y el control social.</t>
  </si>
  <si>
    <t>Confianza en lo público</t>
  </si>
  <si>
    <t>Gestionar el 100% del plan de sostenibilidad de MIPG en el marco de la normatividad legal vigente y los lineamientos expedidos por la Administración Distrital.</t>
  </si>
  <si>
    <t>Reformular y ejecutar un Plan Estratégico de Comunicaciones.</t>
  </si>
  <si>
    <t>Realizar el mantenimiento y seguimiento al Sistema de Gestión de la Entidad bajo el enfoque del modelo de MIPG.</t>
  </si>
  <si>
    <t>Acciones de mantenimiento y seguimiento al Sistema de Gestión de la Entidad bajo el enfoque del modelo de MIPG realizadas.</t>
  </si>
  <si>
    <t># de acciones de mantenimiento y seguimiento al Sistema de Gestión de la Entidad bajo el enfoque del modelo de MIPG realizadas / # de acciones de mantenimiento y seguimiento al Sistema de Gestión de la Entidad bajo el enfoque del modelo de MIPG programadas</t>
  </si>
  <si>
    <t>Evaluación y Control</t>
  </si>
  <si>
    <t>Adelantar el 100% de las actividades programadas en el plan anual de auditoría, relacionadas con el Sistema de Control Interno y en articulación con la séptima dimensión del modelo MIPG</t>
  </si>
  <si>
    <t>Cumplir con las actvidades programadas en el Plan Anual de Auditoria por proceso en el marco del sistema de control interno.</t>
  </si>
  <si>
    <t>Actividades programadas en el Plan Anual de Auditoria por proceso en el marco del sistema de control interno cumplidas.</t>
  </si>
  <si>
    <t># de actividades programadas en el Plan Anual de Auditoria por proceso en el marco del sistema de control interno cumplidas / # de actividades programadas en el Plan Anual de Auditoria por proceso en el marco del sistema de control interno programadas</t>
  </si>
  <si>
    <t>Evaluar y contribuir al fortalecimiento del Sistema de Control Interno de la entidad.</t>
  </si>
  <si>
    <t>Informe de evaluación y contribución al fortalecimiento del Sistema de Control Interno de la entidad realizado.</t>
  </si>
  <si>
    <t># de informes de evaluación y contribución al fortalecimiento del Sistema de Control Interno de la entidad realizados / # de informes de evaluación y contribución al fortalecimiento del Sistema de Control Interno de la entidad programados</t>
  </si>
  <si>
    <t>Cumplir con el 100% de las actividades de apoyo administrativo, financiero, ambiental, documental, archivo y de control disciplinario requeridas para el fortalecimiento de la gestión institucional.</t>
  </si>
  <si>
    <t>Cumplir con las actividades de apoyo financiero que fueron identificadas en el plan de trabajo para el año.</t>
  </si>
  <si>
    <t>Actividades de apoyo financiero que fueron identificadas en el plan de trabajo para el año cumplidas.</t>
  </si>
  <si>
    <t># de actividades de apoyo financiero que fueron identificadas en el plan de trabajo para el año cumplidas / # de actividades de apoyo financiero que fueron identificadas en el plan de trabajo para el año programadas</t>
  </si>
  <si>
    <t xml:space="preserve">Gestión de Recursos
Gestión Documental
Gestión del Talento Humano
Atención a la Ciudadanía
</t>
  </si>
  <si>
    <t>Cumplir con las actividades de apoyo administrativo, ambiental, documental, archivo que fueron identificadas en el plan de trabajo para el año.</t>
  </si>
  <si>
    <t>Actividades de apoyo administrativo, ambiental, documental, archivo que fueron identificadas en el plan de trabajo para el año cumplidas.</t>
  </si>
  <si>
    <t># de actividades de apoyo administrativo, ambiental, documental, archivo que fueron identificadas en el plan de trabajo para el año cumplidas / # de actividades de apoyo administrativo, ambiental, documental, archivo que fueron identificadas en el plan de trabajo para el año programadas</t>
  </si>
  <si>
    <t>Desarrollar las actividades requeridas para el mejoramiento de la infraestructura física, dotacional y administrativa priorizadas en el diagnóstico de mantenimiento anual realizado.</t>
  </si>
  <si>
    <t>Actividades requeridas para el mejoramiento de la infraestructura física, dotacional y administrativa priorizadas en el diagnóstico de mantenimiento anual realizado desarrolladas.</t>
  </si>
  <si>
    <t># de actividades requeridas para el mejoramiento de la infraestructura física, dotacional y administrativa priorizadas en el diagnóstico de mantenimiento anual realizado desarrolladas / # de actividades requeridas para el mejoramiento de la infraestructura física, dotacional y administrativa priorizadas en el diagnóstico de mantenimiento anual realizado programadas</t>
  </si>
  <si>
    <t>Gestionar el 100% de los procesos de defensa y representación judicial en primera y segunda instancia y de gestión contractual de la entidad.</t>
  </si>
  <si>
    <t>Oficina Jurídica</t>
  </si>
  <si>
    <t>Fortalecer la gestión  contractual  institucional.</t>
  </si>
  <si>
    <t>Gestión  contractual  institucional fortalecida.</t>
  </si>
  <si>
    <t># de acciones para la fortalecer la gestión contractual  institucional realizadas / # de acciones para la fortalecer la gestión contractual  institucional programadas</t>
  </si>
  <si>
    <t>Consolidar  la línea jurídica de la entidad bajo la orientación  de la OJ.</t>
  </si>
  <si>
    <t>Línea jurídica de la entidad bajo la orientación  de la OJ consolidada.</t>
  </si>
  <si>
    <t># de acciones para la consolidar la línea jurídica de la entidad bajo la orientación  de la OJ realizadas / # de acciones para la consolidar la línea jurídica de la entidad bajo la orientación  de la OJ programadas</t>
  </si>
  <si>
    <t>Gestionar el 100% de la representación judicial y extrajudicial en los procesos de primera y segunda instancia.</t>
  </si>
  <si>
    <t>Representación judicial y extrajudicial en los procesos de primera y segunda instancia gestionada</t>
  </si>
  <si>
    <t># de acciones de representación judicial y extrajudicial en los procesos de primera y segunda instancia gestionadas / # de acciones de representación judicial y extrajudicial en los procesos de primera y segunda instancia programadas</t>
  </si>
  <si>
    <t>Gestión de la Tecnología y la Información</t>
  </si>
  <si>
    <t>8038 - Fortalecimiento de las TIC para apalancar la capacidad institucional del espacio público en Bogotá D.C.</t>
  </si>
  <si>
    <t>Desarrollar 1 estrategia para el fortalecimiento y madurez del proceso de gestión de proyectos que permitan garantizar el cumplimiento de los proyectos derivados del PETI en términos del alcance, tiempo y costo</t>
  </si>
  <si>
    <t>OTIC</t>
  </si>
  <si>
    <t>Desarrollar 100% de los procesos, políticas y guías de gobernabilidad de las TIC, fundamentados en buenas prácticas que permitan el fortalecimiento de la capacidad institucional en lo que a la prestación de los servicios misionales que se soportan en las TICs</t>
  </si>
  <si>
    <t>Garantizar 98% de la disponibilidad en la prestación de los servicios críticos de la entidad que apalancan la prestación de la oferta institucional de la Defensoría del espacio público</t>
  </si>
  <si>
    <t>Informe de disponibilidad de los servicios de internet de la entidad presentado</t>
  </si>
  <si>
    <t># de informes de disponibilidad de los servicios de internet de la entidad presentados / # de informes de disponibilidad de los servicios de internet de la entidad programados</t>
  </si>
  <si>
    <t>N/A</t>
  </si>
  <si>
    <t>Asesor Dirección</t>
  </si>
  <si>
    <t>Sesiones del Comité de Gobernanza y Gestión del Espacio Público</t>
  </si>
  <si>
    <t>(# de actas de reunión  / # de sesiones programadas del Comité de Gobernanza y Gestión del Espacio Público)*100%</t>
  </si>
  <si>
    <t>Aprobó: Comité Institucional de Gestión y Desempeño</t>
  </si>
  <si>
    <t>Meta tarea</t>
  </si>
  <si>
    <t>Número de contratos suscritos para el licenciamiento de software y aplicaciones requeridos por la actividad</t>
  </si>
  <si>
    <t>Número de contratos suscritos para el licenciamiento de software y aplicaciones requeridos por la actividad / Número de contratos a suscribir para el licenciamiento de software y aplicaciones requeridos por la actividad</t>
  </si>
  <si>
    <t>Monitoreo OAP</t>
  </si>
  <si>
    <t>Intervenir 33.500 m2 de bienes de uso público y fiscales a cargo del DADEP con acciones de administración y mantenimiento</t>
  </si>
  <si>
    <t>Ofertar 48 bienes fiscales del Distrito Capital del sector central para la enajenación a título oneroso</t>
  </si>
  <si>
    <t>Realizar las acciones de las líneas de investigación que permitan fomentar la apropiación ciudadana y mejoren las condiciones de generación, sostenibilidad y cuidado del Espacio Público.</t>
  </si>
  <si>
    <t>Formular el Plan Estratégico de Comunicaciones -PEC 2026, Así como la programación de las respectivas actividades.</t>
  </si>
  <si>
    <t>Programado tarea</t>
  </si>
  <si>
    <t>Ejecución tarea</t>
  </si>
  <si>
    <t>Meta 2026</t>
  </si>
  <si>
    <t>Adoptar 63 instrumentos de aprovechamiento del espacio público por parte de comunidades organizadas, asociaciones y ciudadanos en general, para el promover el uso del espacio público</t>
  </si>
  <si>
    <t>Ofertar 10 bienes fiscales del Distrito Capital del sector central para la enajenación a título oneroso</t>
  </si>
  <si>
    <t>Realizar 3 estudios técnicos para la identificación de puntos críticos donde se pueda impulsar proyectos de bienestar social</t>
  </si>
  <si>
    <t>Incorporar 18.860.000 m2 de bienes fiscales y públicos.</t>
  </si>
  <si>
    <t xml:space="preserve">Incorporar 1.400.000 m2 de bienes fiscales y públicos. </t>
  </si>
  <si>
    <t>Participar en una (1) sesion del Comité de Gobernanza y Gestión del Espacio Público</t>
  </si>
  <si>
    <t>SEGUIMIENTO I TRIMESTRE 2026</t>
  </si>
  <si>
    <t>Solicitudes de apoyo logistico para la recuperación,  revitalización y sostenibilidad del espacio público</t>
  </si>
  <si>
    <t>Solicitudes de apoyo logistico para las actividades de formulación, interés cultural, deportivo y/o recreativo relacionados con la misionalidad del DADEP</t>
  </si>
  <si>
    <t># de solicitudes de apoyo logístico para la recuperación, revitalización y sostenibilidad del espacio público/ # de solicitudes de apoyo logístico para la recuperación, revitalización y sostenibilidad del espacio público</t>
  </si>
  <si>
    <t># de solicitudes de apoyo logístico para las actividades de formulación, interés cultural, deportivo y/o recreativo relacionados con la misionalidad del DADEP/ # de solicitudes de apoyo logístico para las actividades de formulación, interés cultural, deportivo y/o recreativo relacionados con la misionalidad del DADEP</t>
  </si>
  <si>
    <t>4.999,71 m2</t>
  </si>
  <si>
    <t>Avance Actividad 2026</t>
  </si>
  <si>
    <t>7987 - Implementación de la estrategia de fortalecimiento de la gestión institucional y operativa para mejorar el servicio a la ciudadanía en Bogotá D.C.</t>
  </si>
  <si>
    <t>Plan Estratégicos de Comunicaciones reformulado y ejecutado</t>
  </si>
  <si>
    <t>Ejecutar los proyectos definidos en el PETI relacionados con los sistemas de información.</t>
  </si>
  <si>
    <t>Avances y ejecución de los proyectos del PETI relacionados con los sistemas de información</t>
  </si>
  <si>
    <t>Avance de los proyectos del PETI relacionados con los sistemas de información / # de acciones de los proyectos del PETI programadas relacionados con los sistemas de información</t>
  </si>
  <si>
    <t>Controlar la gestión de proyectos tecnológicos</t>
  </si>
  <si>
    <t>Mantener actualizados los procesos, políticas y guías que rigen la gobernabilidad de las TICS basadas en buenas prácticas</t>
  </si>
  <si>
    <t>Realizar comité de planeacióon estratégica.</t>
  </si>
  <si>
    <t>Comité de planeacióon estratégica realizado.</t>
  </si>
  <si>
    <t>Número de procesos, políticas y guías que rigen la gobernabilidad de las TICS actualizados</t>
  </si>
  <si>
    <t xml:space="preserve">Número de procesos, políticas y guías que rigen la gobernabilidad de las TICS que deben ser actualizados </t>
  </si>
  <si>
    <t>Mantener en debida formar el licenciamiento de software y aplicaciones requeridos por la actividad</t>
  </si>
  <si>
    <t>Asegurar el soporte y actualización de servicios y infraestructura de TI, que soporta los servicios de la entidad</t>
  </si>
  <si>
    <t>Presupuesto inicial</t>
  </si>
  <si>
    <t>Apropiación Disponible</t>
  </si>
  <si>
    <t>Revisó: Wisman Yesid Cotrino García - Jefe (E) Oficina Asesora de Planeación</t>
  </si>
  <si>
    <t>Mayo de 2026</t>
  </si>
  <si>
    <t>Elaboró: Lina María Hernández A. - Profesional de la OAP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</si>
</sst>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\ * #,##0.00_-;\-&quot;$&quot;\ * #,##0.00_-;_-&quot;$&quot;\ * &quot;-&quot;??_-;_-@_-"/>
    <numFmt numFmtId="164" formatCode="#,##0,,,"/>
    <numFmt numFmtId="165" formatCode="#,##0;[Red]#,##0"/>
    <numFmt numFmtId="166" formatCode="&quot;$&quot;\ #,##0.00"/>
    <numFmt numFmtId="167" formatCode="&quot;$&quot;\ #,##0"/>
    <numFmt numFmtId="168" formatCode="0.0%"/>
    <numFmt numFmtId="169" formatCode="_-&quot;$&quot;\ * #,##0_-;\-&quot;$&quot;\ * #,##0_-;_-&quot;$&quot;\ 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name val="Trebuchet MS"/>
      <family val="2"/>
    </font>
    <font>
      <sz val="8"/>
      <name val="Trebuchet MS"/>
      <family val="2"/>
    </font>
    <font>
      <sz val="8"/>
      <color theme="1"/>
      <name val="Trebuchet MS"/>
      <family val="2"/>
    </font>
    <font>
      <sz val="10"/>
      <name val="Arial"/>
      <family val="2"/>
    </font>
    <font>
      <b/>
      <sz val="11"/>
      <name val="Trebuchet MS"/>
      <family val="2"/>
    </font>
    <font>
      <sz val="12"/>
      <name val="Arial"/>
      <family val="2"/>
    </font>
    <font>
      <sz val="12"/>
      <name val="Trebuchet MS"/>
      <family val="2"/>
    </font>
    <font>
      <b/>
      <sz val="26"/>
      <name val="Trebuchet MS"/>
      <family val="2"/>
    </font>
    <font>
      <b/>
      <sz val="11"/>
      <color theme="0"/>
      <name val="Museo Sans 300"/>
      <family val="3"/>
    </font>
    <font>
      <sz val="11"/>
      <color indexed="9"/>
      <name val="Museo Sans 300"/>
      <family val="3"/>
    </font>
    <font>
      <sz val="9"/>
      <name val="Museo Sans 300"/>
      <family val="3"/>
    </font>
    <font>
      <sz val="8"/>
      <color theme="1"/>
      <name val="Museo Sans 300"/>
      <family val="3"/>
    </font>
    <font>
      <sz val="8"/>
      <name val="Museo Sans 300"/>
      <family val="3"/>
    </font>
    <font>
      <sz val="10"/>
      <color theme="1"/>
      <name val="Museo Sans 300"/>
      <family val="3"/>
    </font>
    <font>
      <b/>
      <sz val="11"/>
      <name val="Museo Sans 300"/>
      <family val="3"/>
    </font>
    <font>
      <sz val="11"/>
      <name val="Museo Sans 300"/>
      <family val="3"/>
    </font>
    <font>
      <sz val="12"/>
      <name val="Museo Sans 300"/>
      <family val="3"/>
    </font>
    <font>
      <sz val="11"/>
      <color theme="1"/>
      <name val="Museo Sans 300"/>
      <family val="3"/>
    </font>
    <font>
      <b/>
      <sz val="26"/>
      <name val="Museo Sans 300"/>
      <family val="3"/>
    </font>
    <font>
      <b/>
      <sz val="11"/>
      <color theme="0"/>
      <name val="Museo Sans 300"/>
      <family val="3"/>
    </font>
    <font>
      <sz val="11"/>
      <color theme="0"/>
      <name val="Museo Sans 300"/>
      <family val="3"/>
    </font>
    <font>
      <b/>
      <sz val="11"/>
      <color rgb="FFFFFFFF"/>
      <name val="Museo Sans 300"/>
      <family val="3"/>
    </font>
    <font>
      <b/>
      <sz val="8"/>
      <name val="Museo Sans 300"/>
      <family val="3"/>
    </font>
    <font>
      <sz val="8"/>
      <color theme="1"/>
      <name val="Museo Sans 300"/>
      <family val="3"/>
    </font>
    <font>
      <sz val="8"/>
      <name val="Museo Sans 300"/>
      <family val="3"/>
    </font>
    <font>
      <sz val="10"/>
      <color theme="1"/>
      <name val="Museo Sans 300"/>
      <family val="3"/>
    </font>
    <font>
      <b/>
      <sz val="11"/>
      <color theme="1"/>
      <name val="Museo Sans 300"/>
      <family val="3"/>
    </font>
    <font>
      <b/>
      <sz val="12"/>
      <color theme="1"/>
      <name val="Museo Sans 300"/>
      <family val="3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711BA"/>
        <bgColor indexed="64"/>
      </patternFill>
    </fill>
    <fill>
      <patternFill patternType="solid">
        <fgColor rgb="FFAC1925"/>
        <bgColor indexed="64"/>
      </patternFill>
    </fill>
    <fill>
      <patternFill patternType="solid">
        <fgColor rgb="FF9F5FC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8" fillId="0" borderId="0"/>
    <xf numFmtId="44" fontId="1" fillId="0" borderId="0" applyFont="0" applyFill="0" applyBorder="0" applyAlignment="0" applyProtection="0"/>
  </cellStyleXfs>
  <cellXfs count="194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9" fillId="0" borderId="0" xfId="3" applyFont="1"/>
    <xf numFmtId="0" fontId="10" fillId="0" borderId="0" xfId="3" applyFont="1" applyAlignment="1">
      <alignment vertical="center"/>
    </xf>
    <xf numFmtId="0" fontId="7" fillId="2" borderId="2" xfId="2" applyFont="1" applyFill="1" applyBorder="1" applyAlignment="1">
      <alignment horizontal="center" vertical="center" wrapText="1"/>
    </xf>
    <xf numFmtId="0" fontId="9" fillId="0" borderId="0" xfId="3" applyFont="1" applyAlignment="1">
      <alignment horizontal="left" vertical="center"/>
    </xf>
    <xf numFmtId="0" fontId="9" fillId="0" borderId="0" xfId="3" applyFont="1" applyAlignment="1">
      <alignment horizontal="center"/>
    </xf>
    <xf numFmtId="0" fontId="7" fillId="2" borderId="0" xfId="2" applyFont="1" applyFill="1" applyAlignment="1">
      <alignment vertical="center" wrapText="1"/>
    </xf>
    <xf numFmtId="0" fontId="9" fillId="0" borderId="1" xfId="3" applyFont="1" applyBorder="1" applyAlignment="1">
      <alignment horizontal="center" vertical="center"/>
    </xf>
    <xf numFmtId="14" fontId="9" fillId="0" borderId="1" xfId="3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 indent="1" readingOrder="1"/>
    </xf>
    <xf numFmtId="0" fontId="4" fillId="0" borderId="1" xfId="0" applyFont="1" applyBorder="1" applyAlignment="1">
      <alignment horizontal="center" vertical="center" wrapText="1" readingOrder="1"/>
    </xf>
    <xf numFmtId="9" fontId="4" fillId="0" borderId="1" xfId="0" applyNumberFormat="1" applyFont="1" applyBorder="1" applyAlignment="1">
      <alignment horizontal="center" vertical="center" wrapText="1" readingOrder="1"/>
    </xf>
    <xf numFmtId="165" fontId="4" fillId="0" borderId="1" xfId="0" applyNumberFormat="1" applyFont="1" applyBorder="1" applyAlignment="1">
      <alignment horizontal="center" vertical="center"/>
    </xf>
    <xf numFmtId="0" fontId="4" fillId="0" borderId="0" xfId="0" applyFont="1"/>
    <xf numFmtId="10" fontId="4" fillId="0" borderId="1" xfId="0" applyNumberFormat="1" applyFont="1" applyBorder="1" applyAlignment="1">
      <alignment horizontal="center" vertical="center" wrapText="1" readingOrder="1"/>
    </xf>
    <xf numFmtId="0" fontId="7" fillId="2" borderId="0" xfId="2" applyFont="1" applyFill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 readingOrder="1"/>
    </xf>
    <xf numFmtId="0" fontId="13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Fill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 wrapText="1"/>
    </xf>
    <xf numFmtId="0" fontId="17" fillId="2" borderId="0" xfId="2" applyFont="1" applyFill="1" applyAlignment="1">
      <alignment vertical="center" wrapText="1"/>
    </xf>
    <xf numFmtId="0" fontId="19" fillId="0" borderId="0" xfId="3" applyFont="1"/>
    <xf numFmtId="0" fontId="20" fillId="0" borderId="0" xfId="0" applyFont="1"/>
    <xf numFmtId="0" fontId="21" fillId="0" borderId="0" xfId="3" applyFont="1" applyAlignment="1">
      <alignment vertical="center"/>
    </xf>
    <xf numFmtId="0" fontId="17" fillId="2" borderId="2" xfId="2" applyFont="1" applyFill="1" applyBorder="1" applyAlignment="1">
      <alignment horizontal="center" vertical="center" wrapText="1"/>
    </xf>
    <xf numFmtId="0" fontId="17" fillId="2" borderId="0" xfId="2" applyFont="1" applyFill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9" fillId="0" borderId="0" xfId="3" applyFont="1" applyAlignment="1">
      <alignment horizontal="left" vertical="center"/>
    </xf>
    <xf numFmtId="0" fontId="19" fillId="0" borderId="0" xfId="3" applyFont="1" applyAlignment="1">
      <alignment horizontal="center"/>
    </xf>
    <xf numFmtId="0" fontId="25" fillId="11" borderId="1" xfId="0" applyFont="1" applyFill="1" applyBorder="1" applyAlignment="1">
      <alignment horizontal="center" vertical="center" wrapText="1"/>
    </xf>
    <xf numFmtId="0" fontId="18" fillId="0" borderId="0" xfId="0" applyFont="1"/>
    <xf numFmtId="0" fontId="2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9" fontId="27" fillId="0" borderId="1" xfId="1" applyFont="1" applyFill="1" applyBorder="1" applyAlignment="1">
      <alignment horizontal="center" vertical="center"/>
    </xf>
    <xf numFmtId="168" fontId="27" fillId="0" borderId="1" xfId="1" applyNumberFormat="1" applyFont="1" applyBorder="1" applyAlignment="1">
      <alignment horizontal="center" vertical="center"/>
    </xf>
    <xf numFmtId="0" fontId="27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9" fontId="26" fillId="0" borderId="7" xfId="1" applyFont="1" applyFill="1" applyBorder="1" applyAlignment="1">
      <alignment horizontal="center" vertical="center" wrapText="1"/>
    </xf>
    <xf numFmtId="166" fontId="26" fillId="0" borderId="1" xfId="4" applyNumberFormat="1" applyFont="1" applyFill="1" applyBorder="1" applyAlignment="1">
      <alignment horizontal="center" vertical="center"/>
    </xf>
    <xf numFmtId="165" fontId="27" fillId="0" borderId="4" xfId="0" applyNumberFormat="1" applyFont="1" applyBorder="1" applyAlignment="1">
      <alignment horizontal="center" vertical="center" wrapText="1"/>
    </xf>
    <xf numFmtId="167" fontId="26" fillId="0" borderId="1" xfId="4" applyNumberFormat="1" applyFont="1" applyFill="1" applyBorder="1" applyAlignment="1">
      <alignment horizontal="center" vertical="center"/>
    </xf>
    <xf numFmtId="167" fontId="26" fillId="0" borderId="4" xfId="4" applyNumberFormat="1" applyFont="1" applyFill="1" applyBorder="1" applyAlignment="1">
      <alignment horizontal="center" vertical="center" wrapText="1"/>
    </xf>
    <xf numFmtId="9" fontId="15" fillId="0" borderId="1" xfId="1" applyFont="1" applyFill="1" applyBorder="1" applyAlignment="1">
      <alignment horizontal="center" vertical="center" wrapText="1"/>
    </xf>
    <xf numFmtId="167" fontId="26" fillId="0" borderId="4" xfId="4" applyNumberFormat="1" applyFont="1" applyFill="1" applyBorder="1" applyAlignment="1">
      <alignment horizontal="center" vertical="center"/>
    </xf>
    <xf numFmtId="167" fontId="26" fillId="0" borderId="1" xfId="4" applyNumberFormat="1" applyFont="1" applyFill="1" applyBorder="1" applyAlignment="1">
      <alignment horizontal="center" vertical="center" wrapText="1"/>
    </xf>
    <xf numFmtId="165" fontId="27" fillId="0" borderId="1" xfId="0" applyNumberFormat="1" applyFont="1" applyBorder="1" applyAlignment="1">
      <alignment horizontal="center" vertical="center" wrapText="1"/>
    </xf>
    <xf numFmtId="165" fontId="15" fillId="0" borderId="4" xfId="0" applyNumberFormat="1" applyFont="1" applyBorder="1" applyAlignment="1">
      <alignment horizontal="center" vertical="center" wrapText="1"/>
    </xf>
    <xf numFmtId="166" fontId="26" fillId="0" borderId="12" xfId="4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65" fontId="15" fillId="0" borderId="1" xfId="0" applyNumberFormat="1" applyFont="1" applyBorder="1" applyAlignment="1">
      <alignment horizontal="center" vertical="center" wrapText="1"/>
    </xf>
    <xf numFmtId="169" fontId="27" fillId="0" borderId="1" xfId="4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168" fontId="27" fillId="0" borderId="1" xfId="1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/>
    </xf>
    <xf numFmtId="169" fontId="27" fillId="0" borderId="1" xfId="4" applyNumberFormat="1" applyFont="1" applyFill="1" applyBorder="1" applyAlignment="1">
      <alignment horizontal="center" vertical="center"/>
    </xf>
    <xf numFmtId="1" fontId="27" fillId="0" borderId="1" xfId="1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169" fontId="27" fillId="0" borderId="0" xfId="4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9" fontId="27" fillId="0" borderId="0" xfId="1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169" fontId="27" fillId="0" borderId="5" xfId="4" applyNumberFormat="1" applyFont="1" applyFill="1" applyBorder="1" applyAlignment="1">
      <alignment horizontal="center" vertical="center"/>
    </xf>
    <xf numFmtId="10" fontId="27" fillId="0" borderId="1" xfId="1" applyNumberFormat="1" applyFont="1" applyBorder="1" applyAlignment="1">
      <alignment horizontal="center" vertical="center"/>
    </xf>
    <xf numFmtId="10" fontId="25" fillId="13" borderId="1" xfId="1" applyNumberFormat="1" applyFont="1" applyFill="1" applyBorder="1" applyAlignment="1">
      <alignment horizontal="center" vertical="center"/>
    </xf>
    <xf numFmtId="169" fontId="27" fillId="0" borderId="1" xfId="4" applyNumberFormat="1" applyFont="1" applyFill="1" applyBorder="1" applyAlignment="1">
      <alignment vertical="center"/>
    </xf>
    <xf numFmtId="9" fontId="25" fillId="13" borderId="1" xfId="1" applyFont="1" applyFill="1" applyBorder="1" applyAlignment="1">
      <alignment horizontal="center" vertical="center"/>
    </xf>
    <xf numFmtId="0" fontId="29" fillId="12" borderId="1" xfId="0" applyFont="1" applyFill="1" applyBorder="1" applyAlignment="1">
      <alignment horizontal="center" vertical="center" wrapText="1"/>
    </xf>
    <xf numFmtId="0" fontId="25" fillId="13" borderId="1" xfId="1" applyNumberFormat="1" applyFont="1" applyFill="1" applyBorder="1" applyAlignment="1">
      <alignment horizontal="center" vertical="center"/>
    </xf>
    <xf numFmtId="9" fontId="27" fillId="0" borderId="1" xfId="0" applyNumberFormat="1" applyFont="1" applyBorder="1" applyAlignment="1">
      <alignment vertical="center"/>
    </xf>
    <xf numFmtId="9" fontId="27" fillId="0" borderId="1" xfId="0" applyNumberFormat="1" applyFont="1" applyBorder="1" applyAlignment="1">
      <alignment horizontal="center" vertical="center"/>
    </xf>
    <xf numFmtId="0" fontId="17" fillId="14" borderId="0" xfId="2" applyFont="1" applyFill="1" applyAlignment="1">
      <alignment vertical="center" wrapText="1"/>
    </xf>
    <xf numFmtId="0" fontId="17" fillId="14" borderId="0" xfId="2" applyFont="1" applyFill="1" applyAlignment="1">
      <alignment horizontal="center" vertical="center" wrapText="1"/>
    </xf>
    <xf numFmtId="0" fontId="20" fillId="14" borderId="0" xfId="0" applyFont="1" applyFill="1"/>
    <xf numFmtId="0" fontId="27" fillId="14" borderId="0" xfId="0" applyFont="1" applyFill="1" applyAlignment="1">
      <alignment horizontal="center" vertical="center" wrapText="1"/>
    </xf>
    <xf numFmtId="0" fontId="15" fillId="14" borderId="1" xfId="0" applyFont="1" applyFill="1" applyBorder="1" applyAlignment="1">
      <alignment vertical="center" wrapText="1"/>
    </xf>
    <xf numFmtId="10" fontId="27" fillId="0" borderId="1" xfId="1" applyNumberFormat="1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vertical="center" wrapText="1"/>
    </xf>
    <xf numFmtId="1" fontId="25" fillId="13" borderId="1" xfId="1" applyNumberFormat="1" applyFont="1" applyFill="1" applyBorder="1" applyAlignment="1">
      <alignment horizontal="center" vertical="center"/>
    </xf>
    <xf numFmtId="4" fontId="25" fillId="13" borderId="1" xfId="1" applyNumberFormat="1" applyFont="1" applyFill="1" applyBorder="1" applyAlignment="1">
      <alignment horizontal="center" vertical="center"/>
    </xf>
    <xf numFmtId="10" fontId="20" fillId="0" borderId="0" xfId="0" applyNumberFormat="1" applyFont="1"/>
    <xf numFmtId="0" fontId="22" fillId="8" borderId="0" xfId="2" applyFont="1" applyFill="1" applyAlignment="1">
      <alignment horizontal="left" vertical="center" wrapText="1"/>
    </xf>
    <xf numFmtId="9" fontId="25" fillId="13" borderId="4" xfId="1" applyFont="1" applyFill="1" applyBorder="1" applyAlignment="1">
      <alignment horizontal="center" vertical="center"/>
    </xf>
    <xf numFmtId="9" fontId="25" fillId="13" borderId="5" xfId="1" applyFont="1" applyFill="1" applyBorder="1" applyAlignment="1">
      <alignment horizontal="center" vertical="center"/>
    </xf>
    <xf numFmtId="10" fontId="25" fillId="13" borderId="4" xfId="1" applyNumberFormat="1" applyFont="1" applyFill="1" applyBorder="1" applyAlignment="1">
      <alignment horizontal="center" vertical="center"/>
    </xf>
    <xf numFmtId="10" fontId="25" fillId="13" borderId="5" xfId="1" applyNumberFormat="1" applyFont="1" applyFill="1" applyBorder="1" applyAlignment="1">
      <alignment horizontal="center" vertical="center"/>
    </xf>
    <xf numFmtId="0" fontId="29" fillId="12" borderId="7" xfId="0" applyFont="1" applyFill="1" applyBorder="1" applyAlignment="1">
      <alignment horizontal="center" vertical="center" wrapText="1"/>
    </xf>
    <xf numFmtId="0" fontId="29" fillId="12" borderId="8" xfId="0" applyFont="1" applyFill="1" applyBorder="1" applyAlignment="1">
      <alignment horizontal="center" vertical="center" wrapText="1"/>
    </xf>
    <xf numFmtId="0" fontId="29" fillId="12" borderId="9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169" fontId="27" fillId="0" borderId="4" xfId="4" applyNumberFormat="1" applyFont="1" applyFill="1" applyBorder="1" applyAlignment="1">
      <alignment horizontal="center" vertical="center"/>
    </xf>
    <xf numFmtId="169" fontId="27" fillId="0" borderId="6" xfId="4" applyNumberFormat="1" applyFont="1" applyFill="1" applyBorder="1" applyAlignment="1">
      <alignment horizontal="center" vertical="center"/>
    </xf>
    <xf numFmtId="0" fontId="27" fillId="0" borderId="4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18" borderId="6" xfId="0" applyFont="1" applyFill="1" applyBorder="1" applyAlignment="1">
      <alignment horizontal="center" vertical="center" wrapText="1"/>
    </xf>
    <xf numFmtId="10" fontId="25" fillId="13" borderId="6" xfId="1" applyNumberFormat="1" applyFont="1" applyFill="1" applyBorder="1" applyAlignment="1">
      <alignment horizontal="center" vertical="center"/>
    </xf>
    <xf numFmtId="169" fontId="27" fillId="0" borderId="1" xfId="4" applyNumberFormat="1" applyFont="1" applyFill="1" applyBorder="1" applyAlignment="1">
      <alignment horizontal="center" vertical="center"/>
    </xf>
    <xf numFmtId="0" fontId="27" fillId="0" borderId="5" xfId="0" applyFont="1" applyBorder="1" applyAlignment="1">
      <alignment horizontal="center" vertical="center" wrapText="1"/>
    </xf>
    <xf numFmtId="169" fontId="27" fillId="0" borderId="5" xfId="4" applyNumberFormat="1" applyFont="1" applyFill="1" applyBorder="1" applyAlignment="1">
      <alignment horizontal="center" vertical="center"/>
    </xf>
    <xf numFmtId="0" fontId="27" fillId="13" borderId="1" xfId="0" applyFont="1" applyFill="1" applyBorder="1" applyAlignment="1">
      <alignment horizontal="center" vertical="center" wrapText="1"/>
    </xf>
    <xf numFmtId="169" fontId="27" fillId="0" borderId="1" xfId="4" applyNumberFormat="1" applyFont="1" applyFill="1" applyBorder="1" applyAlignment="1">
      <alignment horizontal="center" vertical="center" wrapText="1"/>
    </xf>
    <xf numFmtId="164" fontId="27" fillId="0" borderId="4" xfId="0" applyNumberFormat="1" applyFont="1" applyBorder="1" applyAlignment="1">
      <alignment horizontal="center" vertical="center" wrapText="1"/>
    </xf>
    <xf numFmtId="164" fontId="27" fillId="0" borderId="6" xfId="0" applyNumberFormat="1" applyFont="1" applyBorder="1" applyAlignment="1">
      <alignment horizontal="center" vertical="center" wrapText="1"/>
    </xf>
    <xf numFmtId="164" fontId="27" fillId="0" borderId="5" xfId="0" applyNumberFormat="1" applyFont="1" applyBorder="1" applyAlignment="1">
      <alignment horizontal="center" vertical="center" wrapText="1"/>
    </xf>
    <xf numFmtId="0" fontId="26" fillId="15" borderId="4" xfId="0" applyFont="1" applyFill="1" applyBorder="1" applyAlignment="1">
      <alignment horizontal="center" vertical="center" wrapText="1"/>
    </xf>
    <xf numFmtId="0" fontId="26" fillId="15" borderId="6" xfId="0" applyFont="1" applyFill="1" applyBorder="1" applyAlignment="1">
      <alignment horizontal="center" vertical="center" wrapText="1"/>
    </xf>
    <xf numFmtId="0" fontId="26" fillId="15" borderId="5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3" fontId="26" fillId="17" borderId="6" xfId="0" applyNumberFormat="1" applyFont="1" applyFill="1" applyBorder="1" applyAlignment="1">
      <alignment horizontal="center" vertical="center" wrapText="1"/>
    </xf>
    <xf numFmtId="3" fontId="26" fillId="17" borderId="5" xfId="0" applyNumberFormat="1" applyFont="1" applyFill="1" applyBorder="1" applyAlignment="1">
      <alignment horizontal="center" vertical="center" wrapText="1"/>
    </xf>
    <xf numFmtId="3" fontId="26" fillId="0" borderId="4" xfId="0" applyNumberFormat="1" applyFont="1" applyBorder="1" applyAlignment="1">
      <alignment horizontal="center" vertical="center" wrapText="1"/>
    </xf>
    <xf numFmtId="3" fontId="26" fillId="0" borderId="5" xfId="0" applyNumberFormat="1" applyFont="1" applyBorder="1" applyAlignment="1">
      <alignment horizontal="center" vertical="center" wrapText="1"/>
    </xf>
    <xf numFmtId="166" fontId="26" fillId="0" borderId="4" xfId="4" applyNumberFormat="1" applyFont="1" applyFill="1" applyBorder="1" applyAlignment="1">
      <alignment horizontal="center" vertical="center"/>
    </xf>
    <xf numFmtId="166" fontId="26" fillId="0" borderId="5" xfId="4" applyNumberFormat="1" applyFont="1" applyFill="1" applyBorder="1" applyAlignment="1">
      <alignment horizontal="center" vertical="center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16" borderId="4" xfId="0" applyFont="1" applyFill="1" applyBorder="1" applyAlignment="1">
      <alignment horizontal="center" vertical="center" wrapText="1"/>
    </xf>
    <xf numFmtId="0" fontId="26" fillId="16" borderId="5" xfId="0" applyFont="1" applyFill="1" applyBorder="1" applyAlignment="1">
      <alignment horizontal="center" vertical="center" wrapText="1"/>
    </xf>
    <xf numFmtId="9" fontId="26" fillId="0" borderId="4" xfId="1" applyFont="1" applyFill="1" applyBorder="1" applyAlignment="1">
      <alignment horizontal="center" vertical="center" wrapText="1"/>
    </xf>
    <xf numFmtId="9" fontId="26" fillId="0" borderId="6" xfId="1" applyFont="1" applyFill="1" applyBorder="1" applyAlignment="1">
      <alignment horizontal="center" vertical="center" wrapText="1"/>
    </xf>
    <xf numFmtId="167" fontId="26" fillId="0" borderId="4" xfId="4" applyNumberFormat="1" applyFont="1" applyFill="1" applyBorder="1" applyAlignment="1">
      <alignment horizontal="center" vertical="center"/>
    </xf>
    <xf numFmtId="167" fontId="26" fillId="0" borderId="6" xfId="4" applyNumberFormat="1" applyFont="1" applyFill="1" applyBorder="1" applyAlignment="1">
      <alignment horizontal="center" vertical="center"/>
    </xf>
    <xf numFmtId="0" fontId="26" fillId="16" borderId="6" xfId="0" applyFont="1" applyFill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3" fillId="9" borderId="4" xfId="0" applyFont="1" applyFill="1" applyBorder="1" applyAlignment="1">
      <alignment horizontal="center" vertical="center" wrapText="1"/>
    </xf>
    <xf numFmtId="0" fontId="23" fillId="9" borderId="5" xfId="0" applyFont="1" applyFill="1" applyBorder="1" applyAlignment="1">
      <alignment horizontal="center" vertical="center" wrapText="1"/>
    </xf>
    <xf numFmtId="0" fontId="20" fillId="10" borderId="1" xfId="0" applyFont="1" applyFill="1" applyBorder="1" applyAlignment="1">
      <alignment horizontal="center" vertical="center"/>
    </xf>
    <xf numFmtId="0" fontId="20" fillId="10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  <xf numFmtId="0" fontId="23" fillId="6" borderId="5" xfId="0" applyFont="1" applyFill="1" applyBorder="1" applyAlignment="1">
      <alignment horizontal="center" vertical="center" wrapText="1"/>
    </xf>
    <xf numFmtId="0" fontId="18" fillId="0" borderId="0" xfId="3" applyFont="1" applyAlignment="1">
      <alignment horizontal="center" vertical="center"/>
    </xf>
    <xf numFmtId="14" fontId="18" fillId="0" borderId="0" xfId="3" applyNumberFormat="1" applyFont="1" applyAlignment="1">
      <alignment horizontal="center" vertical="center"/>
    </xf>
    <xf numFmtId="0" fontId="22" fillId="8" borderId="11" xfId="2" applyFont="1" applyFill="1" applyBorder="1" applyAlignment="1">
      <alignment horizontal="left" vertical="center" wrapText="1"/>
    </xf>
    <xf numFmtId="0" fontId="22" fillId="8" borderId="0" xfId="2" applyFont="1" applyFill="1" applyAlignment="1">
      <alignment horizontal="left" vertical="center" wrapText="1"/>
    </xf>
    <xf numFmtId="0" fontId="22" fillId="8" borderId="10" xfId="2" applyFont="1" applyFill="1" applyBorder="1" applyAlignment="1">
      <alignment horizontal="left" vertical="center" wrapText="1"/>
    </xf>
    <xf numFmtId="0" fontId="18" fillId="0" borderId="6" xfId="3" applyFont="1" applyBorder="1" applyAlignment="1">
      <alignment horizontal="center" vertical="center"/>
    </xf>
    <xf numFmtId="0" fontId="22" fillId="8" borderId="11" xfId="2" applyFont="1" applyFill="1" applyBorder="1" applyAlignment="1">
      <alignment horizontal="center" vertical="center" wrapText="1"/>
    </xf>
    <xf numFmtId="0" fontId="22" fillId="8" borderId="0" xfId="2" applyFont="1" applyFill="1" applyAlignment="1">
      <alignment horizontal="center" vertical="center" wrapText="1"/>
    </xf>
    <xf numFmtId="0" fontId="18" fillId="0" borderId="7" xfId="3" applyFont="1" applyBorder="1" applyAlignment="1">
      <alignment horizontal="center" vertical="center"/>
    </xf>
    <xf numFmtId="0" fontId="18" fillId="0" borderId="9" xfId="3" applyFont="1" applyBorder="1" applyAlignment="1">
      <alignment horizontal="center" vertical="center"/>
    </xf>
    <xf numFmtId="14" fontId="18" fillId="0" borderId="7" xfId="3" applyNumberFormat="1" applyFont="1" applyBorder="1" applyAlignment="1">
      <alignment horizontal="center" vertical="center"/>
    </xf>
    <xf numFmtId="14" fontId="18" fillId="0" borderId="9" xfId="3" applyNumberFormat="1" applyFont="1" applyBorder="1" applyAlignment="1">
      <alignment horizontal="center" vertical="center"/>
    </xf>
    <xf numFmtId="0" fontId="30" fillId="15" borderId="2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1" fontId="25" fillId="13" borderId="4" xfId="1" applyNumberFormat="1" applyFont="1" applyFill="1" applyBorder="1" applyAlignment="1">
      <alignment horizontal="center" vertical="center"/>
    </xf>
    <xf numFmtId="1" fontId="25" fillId="13" borderId="5" xfId="1" applyNumberFormat="1" applyFont="1" applyFill="1" applyBorder="1" applyAlignment="1">
      <alignment horizontal="center" vertical="center"/>
    </xf>
    <xf numFmtId="4" fontId="25" fillId="13" borderId="4" xfId="1" applyNumberFormat="1" applyFont="1" applyFill="1" applyBorder="1" applyAlignment="1">
      <alignment horizontal="center" vertical="center"/>
    </xf>
    <xf numFmtId="4" fontId="25" fillId="13" borderId="5" xfId="1" applyNumberFormat="1" applyFont="1" applyFill="1" applyBorder="1" applyAlignment="1">
      <alignment horizontal="center" vertical="center"/>
    </xf>
    <xf numFmtId="0" fontId="15" fillId="18" borderId="4" xfId="0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horizontal="center" vertical="center" wrapText="1"/>
    </xf>
    <xf numFmtId="3" fontId="14" fillId="17" borderId="4" xfId="0" applyNumberFormat="1" applyFont="1" applyFill="1" applyBorder="1" applyAlignment="1">
      <alignment horizontal="center" vertical="center" wrapText="1"/>
    </xf>
    <xf numFmtId="1" fontId="25" fillId="13" borderId="6" xfId="1" applyNumberFormat="1" applyFont="1" applyFill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 wrapText="1"/>
    </xf>
    <xf numFmtId="0" fontId="13" fillId="7" borderId="8" xfId="0" applyFont="1" applyFill="1" applyBorder="1" applyAlignment="1">
      <alignment horizontal="center" vertical="center" wrapText="1"/>
    </xf>
    <xf numFmtId="0" fontId="13" fillId="7" borderId="9" xfId="0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11" fillId="3" borderId="3" xfId="2" applyFont="1" applyFill="1" applyBorder="1" applyAlignment="1">
      <alignment horizontal="left" vertical="center" wrapText="1" inden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</cellXfs>
  <cellStyles count="5">
    <cellStyle name="Moneda" xfId="4" builtinId="4"/>
    <cellStyle name="Normal" xfId="0" builtinId="0"/>
    <cellStyle name="Normal 3" xfId="3" xr:uid="{00000000-0005-0000-0000-000002000000}"/>
    <cellStyle name="Normal_Fac 17 - 001" xfId="2" xr:uid="{00000000-0005-0000-0000-000003000000}"/>
    <cellStyle name="Porcentaje" xfId="1" builtinId="5"/>
  </cellStyles>
  <dxfs count="0"/>
  <tableStyles count="0" defaultTableStyle="TableStyleMedium2" defaultPivotStyle="PivotStyleLight16"/>
  <colors>
    <mruColors>
      <color rgb="FFC711BA"/>
      <color rgb="FF002060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63500</xdr:colOff>
      <xdr:row>55</xdr:row>
      <xdr:rowOff>95996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1A8E3C2-D8F4-4848-A49F-566C928C4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683500" cy="105734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121023</xdr:colOff>
      <xdr:row>0</xdr:row>
      <xdr:rowOff>114050</xdr:rowOff>
    </xdr:from>
    <xdr:to>
      <xdr:col>17</xdr:col>
      <xdr:colOff>190500</xdr:colOff>
      <xdr:row>3</xdr:row>
      <xdr:rowOff>4729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41000D1-B6B4-4828-A506-244E4E55E83B}"/>
            </a:ext>
          </a:extLst>
        </xdr:cNvPr>
        <xdr:cNvSpPr/>
      </xdr:nvSpPr>
      <xdr:spPr>
        <a:xfrm>
          <a:off x="2911288" y="114050"/>
          <a:ext cx="14390594" cy="1000061"/>
        </a:xfrm>
        <a:prstGeom prst="roundRect">
          <a:avLst/>
        </a:prstGeom>
        <a:ln w="28575">
          <a:solidFill>
            <a:srgbClr val="AC1925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3200" b="1">
              <a:solidFill>
                <a:srgbClr val="AC1925"/>
              </a:solidFill>
              <a:latin typeface="Museo Sans Condensed" panose="02000000000000000000" pitchFamily="2" charset="0"/>
            </a:rPr>
            <a:t>PLAN DE ACCIÓN INSTITUCIONAL 2026</a:t>
          </a:r>
          <a:endParaRPr lang="es-CO" sz="3200" b="1" baseline="0">
            <a:solidFill>
              <a:srgbClr val="AC1925"/>
            </a:solidFill>
            <a:latin typeface="Museo Sans Condensed" panose="02000000000000000000" pitchFamily="2" charset="0"/>
          </a:endParaRPr>
        </a:p>
        <a:p>
          <a:pPr algn="ctr"/>
          <a:r>
            <a:rPr lang="es-CO" sz="1800" b="1" baseline="0">
              <a:solidFill>
                <a:srgbClr val="AC1925"/>
              </a:solidFill>
              <a:latin typeface="Museo Sans Condensed" panose="02000000000000000000" pitchFamily="2" charset="0"/>
            </a:rPr>
            <a:t>Departamento Administrativo de la Defensoría del Espacio Público - DADEP</a:t>
          </a:r>
        </a:p>
      </xdr:txBody>
    </xdr:sp>
    <xdr:clientData/>
  </xdr:twoCellAnchor>
  <xdr:oneCellAnchor>
    <xdr:from>
      <xdr:col>1</xdr:col>
      <xdr:colOff>254000</xdr:colOff>
      <xdr:row>0</xdr:row>
      <xdr:rowOff>76200</xdr:rowOff>
    </xdr:from>
    <xdr:ext cx="800100" cy="981772"/>
    <xdr:pic>
      <xdr:nvPicPr>
        <xdr:cNvPr id="3" name="Imagen 2">
          <a:extLst>
            <a:ext uri="{FF2B5EF4-FFF2-40B4-BE49-F238E27FC236}">
              <a16:creationId xmlns:a16="http://schemas.microsoft.com/office/drawing/2014/main" id="{55658527-0B76-4894-9F58-4B882B7E6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8233" t="3761" r="18082" b="13202"/>
        <a:stretch>
          <a:fillRect/>
        </a:stretch>
      </xdr:blipFill>
      <xdr:spPr bwMode="auto">
        <a:xfrm>
          <a:off x="492125" y="76200"/>
          <a:ext cx="800100" cy="981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179294</xdr:colOff>
      <xdr:row>0</xdr:row>
      <xdr:rowOff>0</xdr:rowOff>
    </xdr:from>
    <xdr:ext cx="1944781" cy="954835"/>
    <xdr:pic>
      <xdr:nvPicPr>
        <xdr:cNvPr id="4" name="Imagen 3" descr="Imagen que contiene objeto&#10;&#10;Descripción generada automáticamente">
          <a:extLst>
            <a:ext uri="{FF2B5EF4-FFF2-40B4-BE49-F238E27FC236}">
              <a16:creationId xmlns:a16="http://schemas.microsoft.com/office/drawing/2014/main" id="{369F7E4F-FADA-427F-BA24-76038BCDAEDA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72044" y="0"/>
          <a:ext cx="1944781" cy="95483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1702</xdr:colOff>
      <xdr:row>1</xdr:row>
      <xdr:rowOff>71438</xdr:rowOff>
    </xdr:from>
    <xdr:to>
      <xdr:col>2</xdr:col>
      <xdr:colOff>595312</xdr:colOff>
      <xdr:row>3</xdr:row>
      <xdr:rowOff>357188</xdr:rowOff>
    </xdr:to>
    <xdr:pic>
      <xdr:nvPicPr>
        <xdr:cNvPr id="3" name="Imagen 2" descr="Descripción: Descripción: Descripción: PROCEDIMIENTO-03.png">
          <a:extLst>
            <a:ext uri="{FF2B5EF4-FFF2-40B4-BE49-F238E27FC236}">
              <a16:creationId xmlns:a16="http://schemas.microsoft.com/office/drawing/2014/main" id="{D3D6EE16-66FA-4991-ADDA-BA22B26056A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19" t="6877" r="16673" b="11517"/>
        <a:stretch/>
      </xdr:blipFill>
      <xdr:spPr bwMode="auto">
        <a:xfrm>
          <a:off x="108858" y="166688"/>
          <a:ext cx="1391329" cy="1047750"/>
        </a:xfrm>
        <a:prstGeom prst="roundRect">
          <a:avLst>
            <a:gd name="adj" fmla="val 4167"/>
          </a:avLst>
        </a:prstGeom>
        <a:solidFill>
          <a:srgbClr val="FFFFFF"/>
        </a:solidFill>
        <a:ln w="19050" cap="sq" cmpd="sng" algn="ctr">
          <a:solidFill>
            <a:srgbClr val="002060"/>
          </a:solidFill>
          <a:prstDash val="solid"/>
          <a:miter lim="800000"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678657</xdr:colOff>
      <xdr:row>1</xdr:row>
      <xdr:rowOff>35719</xdr:rowOff>
    </xdr:from>
    <xdr:to>
      <xdr:col>33</xdr:col>
      <xdr:colOff>797718</xdr:colOff>
      <xdr:row>4</xdr:row>
      <xdr:rowOff>1702</xdr:rowOff>
    </xdr:to>
    <xdr:sp macro="" textlink="">
      <xdr:nvSpPr>
        <xdr:cNvPr id="4" name="1 Rectángulo redondeado">
          <a:extLst>
            <a:ext uri="{FF2B5EF4-FFF2-40B4-BE49-F238E27FC236}">
              <a16:creationId xmlns:a16="http://schemas.microsoft.com/office/drawing/2014/main" id="{E5A5FA11-0648-4718-B9D5-4D67B85531E3}"/>
            </a:ext>
          </a:extLst>
        </xdr:cNvPr>
        <xdr:cNvSpPr/>
      </xdr:nvSpPr>
      <xdr:spPr>
        <a:xfrm>
          <a:off x="1583532" y="130969"/>
          <a:ext cx="29860874" cy="1108983"/>
        </a:xfrm>
        <a:prstGeom prst="roundRect">
          <a:avLst/>
        </a:prstGeom>
        <a:ln w="3810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2800" b="1" baseline="0">
              <a:solidFill>
                <a:srgbClr val="002060"/>
              </a:solidFill>
              <a:latin typeface="Museo Sans Condensed" panose="02000000000000000000" pitchFamily="2" charset="0"/>
            </a:rPr>
            <a:t>FORMATO</a:t>
          </a:r>
        </a:p>
        <a:p>
          <a:pPr algn="ctr"/>
          <a:r>
            <a:rPr lang="es-CO" sz="2800" b="1" baseline="0">
              <a:solidFill>
                <a:srgbClr val="002060"/>
              </a:solidFill>
              <a:latin typeface="Museo Sans Condensed" panose="02000000000000000000" pitchFamily="2" charset="0"/>
            </a:rPr>
            <a:t>ACCIÓN INSTITUCIONAL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11616-CB08-4779-98B1-359496BEFDD6}">
  <dimension ref="A1"/>
  <sheetViews>
    <sheetView view="pageBreakPreview" topLeftCell="A31" zoomScale="60" zoomScaleNormal="100" workbookViewId="0">
      <selection activeCell="Q18" sqref="Q18"/>
    </sheetView>
  </sheetViews>
  <sheetFormatPr baseColWidth="10" defaultRowHeight="14.5" x14ac:dyDescent="0.35"/>
  <sheetData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3616A-EC8E-499C-9CFE-DA91D39EBF23}">
  <sheetPr>
    <tabColor theme="7" tint="-0.249977111117893"/>
    <pageSetUpPr fitToPage="1"/>
  </sheetPr>
  <dimension ref="A1:GP56"/>
  <sheetViews>
    <sheetView showGridLines="0" tabSelected="1" zoomScaleNormal="100" zoomScaleSheetLayoutView="25" workbookViewId="0">
      <pane ySplit="9" topLeftCell="A10" activePane="bottomLeft" state="frozen"/>
      <selection activeCell="M1" sqref="M1"/>
      <selection pane="bottomLeft" activeCell="H10" sqref="H10:H15"/>
    </sheetView>
  </sheetViews>
  <sheetFormatPr baseColWidth="10" defaultColWidth="11.453125" defaultRowHeight="14.5" x14ac:dyDescent="0.35"/>
  <cols>
    <col min="1" max="1" width="3.54296875" style="35" customWidth="1"/>
    <col min="2" max="2" width="19.453125" style="39" customWidth="1"/>
    <col min="3" max="3" width="18.81640625" style="39" customWidth="1"/>
    <col min="4" max="4" width="15.54296875" style="39" customWidth="1"/>
    <col min="5" max="5" width="19.54296875" style="91" customWidth="1"/>
    <col min="6" max="6" width="16.81640625" style="39" customWidth="1"/>
    <col min="7" max="7" width="15.26953125" style="39" customWidth="1"/>
    <col min="8" max="9" width="16" style="39" customWidth="1"/>
    <col min="10" max="10" width="13.54296875" style="39" customWidth="1"/>
    <col min="11" max="11" width="28.1796875" style="35" customWidth="1"/>
    <col min="12" max="12" width="18.81640625" style="35" customWidth="1"/>
    <col min="13" max="13" width="25.453125" style="35" customWidth="1"/>
    <col min="14" max="14" width="11.453125" style="35"/>
    <col min="15" max="20" width="11.453125" style="35" customWidth="1"/>
    <col min="21" max="23" width="11.453125" style="35" hidden="1" customWidth="1"/>
    <col min="24" max="24" width="10.7265625" style="35" hidden="1" customWidth="1"/>
    <col min="25" max="25" width="11.1796875" style="35" hidden="1" customWidth="1"/>
    <col min="26" max="35" width="11.453125" style="35" hidden="1" customWidth="1"/>
    <col min="36" max="36" width="10.7265625" style="35" hidden="1" customWidth="1"/>
    <col min="37" max="37" width="11.1796875" style="35" hidden="1" customWidth="1"/>
    <col min="38" max="38" width="11.453125" style="35" hidden="1" customWidth="1"/>
    <col min="39" max="39" width="16.54296875" style="35" customWidth="1"/>
    <col min="40" max="40" width="17.81640625" style="35" customWidth="1"/>
    <col min="41" max="41" width="16.7265625" style="35" customWidth="1"/>
    <col min="42" max="16384" width="11.453125" style="35"/>
  </cols>
  <sheetData>
    <row r="1" spans="1:198" ht="29.25" customHeight="1" x14ac:dyDescent="0.35">
      <c r="A1" s="33"/>
      <c r="B1" s="33"/>
      <c r="C1" s="33"/>
      <c r="D1" s="33"/>
      <c r="E1" s="89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154"/>
      <c r="X1" s="154"/>
      <c r="Y1" s="154"/>
      <c r="Z1" s="154"/>
      <c r="AA1" s="33"/>
      <c r="AB1" s="33"/>
      <c r="AC1" s="33"/>
      <c r="AD1" s="33"/>
      <c r="AE1" s="33"/>
      <c r="AF1" s="33"/>
      <c r="AG1" s="33"/>
      <c r="AH1" s="33"/>
      <c r="AL1" s="162" t="s">
        <v>4</v>
      </c>
      <c r="AM1" s="163"/>
      <c r="AN1" s="162" t="s">
        <v>45</v>
      </c>
      <c r="AO1" s="163"/>
      <c r="AP1" s="34"/>
      <c r="AQ1" s="34"/>
      <c r="AR1" s="34"/>
      <c r="AS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6"/>
    </row>
    <row r="2" spans="1:198" ht="29.25" customHeight="1" x14ac:dyDescent="0.35">
      <c r="A2" s="33"/>
      <c r="B2" s="33"/>
      <c r="C2" s="33"/>
      <c r="D2" s="33"/>
      <c r="E2" s="89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159"/>
      <c r="X2" s="159"/>
      <c r="Y2" s="159"/>
      <c r="Z2" s="159"/>
      <c r="AA2" s="33"/>
      <c r="AB2" s="33"/>
      <c r="AC2" s="33"/>
      <c r="AD2" s="33"/>
      <c r="AE2" s="33"/>
      <c r="AF2" s="33"/>
      <c r="AG2" s="33"/>
      <c r="AH2" s="33"/>
      <c r="AL2" s="162" t="s">
        <v>5</v>
      </c>
      <c r="AM2" s="163"/>
      <c r="AN2" s="162">
        <v>1</v>
      </c>
      <c r="AO2" s="163"/>
      <c r="AP2" s="34"/>
      <c r="AQ2" s="34"/>
      <c r="AR2" s="34"/>
      <c r="AS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6"/>
    </row>
    <row r="3" spans="1:198" ht="29.25" customHeight="1" x14ac:dyDescent="0.35">
      <c r="A3" s="33"/>
      <c r="B3" s="33"/>
      <c r="C3" s="33"/>
      <c r="D3" s="33"/>
      <c r="E3" s="89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154"/>
      <c r="X3" s="154"/>
      <c r="Y3" s="155"/>
      <c r="Z3" s="155"/>
      <c r="AA3" s="33"/>
      <c r="AB3" s="33"/>
      <c r="AC3" s="33"/>
      <c r="AD3" s="33"/>
      <c r="AE3" s="33"/>
      <c r="AF3" s="33"/>
      <c r="AG3" s="33"/>
      <c r="AH3" s="33"/>
      <c r="AL3" s="162" t="s">
        <v>6</v>
      </c>
      <c r="AM3" s="163"/>
      <c r="AN3" s="164">
        <v>44225</v>
      </c>
      <c r="AO3" s="165"/>
      <c r="AP3" s="34"/>
      <c r="AQ3" s="34"/>
      <c r="AR3" s="34"/>
      <c r="AS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6"/>
    </row>
    <row r="4" spans="1:198" ht="7.5" customHeight="1" x14ac:dyDescent="0.35">
      <c r="A4" s="37"/>
      <c r="B4" s="38"/>
      <c r="C4" s="38"/>
      <c r="D4" s="38"/>
      <c r="E4" s="90"/>
      <c r="F4" s="38"/>
      <c r="G4" s="38"/>
      <c r="H4" s="38"/>
      <c r="I4" s="38"/>
      <c r="L4" s="40"/>
      <c r="M4" s="40"/>
      <c r="N4" s="40"/>
      <c r="O4" s="40"/>
      <c r="P4" s="40"/>
      <c r="Q4" s="41"/>
      <c r="R4" s="41"/>
      <c r="S4" s="41"/>
      <c r="T4" s="41"/>
      <c r="U4" s="41"/>
      <c r="V4" s="34"/>
      <c r="W4" s="34"/>
      <c r="X4" s="34"/>
      <c r="Y4" s="34"/>
      <c r="Z4" s="34"/>
      <c r="AA4" s="40"/>
      <c r="AB4" s="40"/>
      <c r="AC4" s="41"/>
      <c r="AD4" s="41"/>
      <c r="AE4" s="41"/>
      <c r="AF4" s="41"/>
      <c r="AG4" s="41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6"/>
    </row>
    <row r="5" spans="1:198" ht="18" customHeight="1" x14ac:dyDescent="0.35">
      <c r="B5" s="156" t="s">
        <v>46</v>
      </c>
      <c r="C5" s="157"/>
      <c r="D5" s="157"/>
      <c r="E5" s="157"/>
      <c r="F5" s="157"/>
      <c r="G5" s="157"/>
      <c r="H5" s="158"/>
      <c r="I5" s="99"/>
      <c r="J5" s="160" t="s">
        <v>47</v>
      </c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34"/>
      <c r="AQ5" s="34"/>
      <c r="AR5" s="34"/>
      <c r="AS5" s="34"/>
      <c r="AT5" s="34"/>
      <c r="AU5" s="34"/>
      <c r="AV5" s="34"/>
    </row>
    <row r="6" spans="1:198" ht="12.75" customHeight="1" x14ac:dyDescent="0.35">
      <c r="AM6" s="34"/>
      <c r="AN6" s="34"/>
      <c r="AO6" s="34"/>
      <c r="AP6" s="34"/>
      <c r="AQ6" s="34"/>
      <c r="AR6" s="34"/>
      <c r="AS6" s="34"/>
      <c r="AT6" s="34"/>
      <c r="AU6" s="34"/>
      <c r="AV6" s="34"/>
    </row>
    <row r="7" spans="1:198" ht="24" customHeight="1" x14ac:dyDescent="0.35">
      <c r="O7" s="166" t="s">
        <v>234</v>
      </c>
      <c r="P7" s="166"/>
      <c r="Q7" s="166"/>
      <c r="R7" s="166"/>
      <c r="S7" s="166"/>
      <c r="T7" s="166"/>
      <c r="AM7" s="34"/>
      <c r="AN7" s="34"/>
      <c r="AO7" s="34"/>
      <c r="AP7" s="34"/>
      <c r="AQ7" s="34"/>
      <c r="AR7" s="34"/>
      <c r="AS7" s="34"/>
      <c r="AT7" s="34"/>
      <c r="AU7" s="34"/>
      <c r="AV7" s="34"/>
    </row>
    <row r="8" spans="1:198" ht="14.15" customHeight="1" x14ac:dyDescent="0.35">
      <c r="B8" s="149" t="s">
        <v>48</v>
      </c>
      <c r="C8" s="149" t="s">
        <v>3</v>
      </c>
      <c r="D8" s="151" t="s">
        <v>1</v>
      </c>
      <c r="E8" s="151" t="s">
        <v>0</v>
      </c>
      <c r="F8" s="151" t="s">
        <v>49</v>
      </c>
      <c r="G8" s="152" t="s">
        <v>227</v>
      </c>
      <c r="H8" s="145" t="s">
        <v>254</v>
      </c>
      <c r="I8" s="145" t="s">
        <v>255</v>
      </c>
      <c r="J8" s="147" t="s">
        <v>50</v>
      </c>
      <c r="K8" s="147" t="s">
        <v>51</v>
      </c>
      <c r="L8" s="148" t="s">
        <v>52</v>
      </c>
      <c r="M8" s="148" t="s">
        <v>53</v>
      </c>
      <c r="N8" s="148" t="s">
        <v>217</v>
      </c>
      <c r="O8" s="142" t="s">
        <v>54</v>
      </c>
      <c r="P8" s="142"/>
      <c r="Q8" s="142" t="s">
        <v>55</v>
      </c>
      <c r="R8" s="142"/>
      <c r="S8" s="142" t="s">
        <v>56</v>
      </c>
      <c r="T8" s="142"/>
      <c r="U8" s="142" t="s">
        <v>57</v>
      </c>
      <c r="V8" s="142"/>
      <c r="W8" s="142" t="s">
        <v>58</v>
      </c>
      <c r="X8" s="142"/>
      <c r="Y8" s="142" t="s">
        <v>59</v>
      </c>
      <c r="Z8" s="142"/>
      <c r="AA8" s="142" t="s">
        <v>60</v>
      </c>
      <c r="AB8" s="142"/>
      <c r="AC8" s="142" t="s">
        <v>61</v>
      </c>
      <c r="AD8" s="142"/>
      <c r="AE8" s="142" t="s">
        <v>62</v>
      </c>
      <c r="AF8" s="142"/>
      <c r="AG8" s="142" t="s">
        <v>63</v>
      </c>
      <c r="AH8" s="142"/>
      <c r="AI8" s="142" t="s">
        <v>64</v>
      </c>
      <c r="AJ8" s="142"/>
      <c r="AK8" s="142" t="s">
        <v>65</v>
      </c>
      <c r="AL8" s="142"/>
      <c r="AM8" s="104" t="s">
        <v>220</v>
      </c>
      <c r="AN8" s="105"/>
      <c r="AO8" s="106"/>
    </row>
    <row r="9" spans="1:198" ht="26.5" customHeight="1" x14ac:dyDescent="0.35">
      <c r="B9" s="150"/>
      <c r="C9" s="150"/>
      <c r="D9" s="152"/>
      <c r="E9" s="151"/>
      <c r="F9" s="151"/>
      <c r="G9" s="153"/>
      <c r="H9" s="146"/>
      <c r="I9" s="146"/>
      <c r="J9" s="147"/>
      <c r="K9" s="147"/>
      <c r="L9" s="148"/>
      <c r="M9" s="148"/>
      <c r="N9" s="148"/>
      <c r="O9" s="42" t="s">
        <v>66</v>
      </c>
      <c r="P9" s="42" t="s">
        <v>67</v>
      </c>
      <c r="Q9" s="42" t="s">
        <v>66</v>
      </c>
      <c r="R9" s="42" t="s">
        <v>67</v>
      </c>
      <c r="S9" s="42" t="s">
        <v>66</v>
      </c>
      <c r="T9" s="42" t="s">
        <v>67</v>
      </c>
      <c r="U9" s="42" t="s">
        <v>66</v>
      </c>
      <c r="V9" s="42" t="s">
        <v>67</v>
      </c>
      <c r="W9" s="42" t="s">
        <v>66</v>
      </c>
      <c r="X9" s="42" t="s">
        <v>67</v>
      </c>
      <c r="Y9" s="42" t="s">
        <v>66</v>
      </c>
      <c r="Z9" s="42" t="s">
        <v>67</v>
      </c>
      <c r="AA9" s="42" t="s">
        <v>66</v>
      </c>
      <c r="AB9" s="42" t="s">
        <v>67</v>
      </c>
      <c r="AC9" s="42" t="s">
        <v>66</v>
      </c>
      <c r="AD9" s="42" t="s">
        <v>67</v>
      </c>
      <c r="AE9" s="42" t="s">
        <v>66</v>
      </c>
      <c r="AF9" s="42" t="s">
        <v>67</v>
      </c>
      <c r="AG9" s="42" t="s">
        <v>66</v>
      </c>
      <c r="AH9" s="42" t="s">
        <v>67</v>
      </c>
      <c r="AI9" s="42" t="s">
        <v>66</v>
      </c>
      <c r="AJ9" s="42" t="s">
        <v>67</v>
      </c>
      <c r="AK9" s="42" t="s">
        <v>66</v>
      </c>
      <c r="AL9" s="42" t="s">
        <v>67</v>
      </c>
      <c r="AM9" s="85" t="s">
        <v>240</v>
      </c>
      <c r="AN9" s="85" t="s">
        <v>225</v>
      </c>
      <c r="AO9" s="85" t="s">
        <v>226</v>
      </c>
    </row>
    <row r="10" spans="1:198" s="43" customFormat="1" ht="94.5" x14ac:dyDescent="0.35">
      <c r="B10" s="125" t="s">
        <v>68</v>
      </c>
      <c r="C10" s="133" t="s">
        <v>69</v>
      </c>
      <c r="D10" s="44" t="s">
        <v>35</v>
      </c>
      <c r="E10" s="135" t="s">
        <v>70</v>
      </c>
      <c r="F10" s="137" t="s">
        <v>71</v>
      </c>
      <c r="G10" s="137" t="s">
        <v>71</v>
      </c>
      <c r="H10" s="139">
        <v>11818818000</v>
      </c>
      <c r="I10" s="139">
        <v>11850475000</v>
      </c>
      <c r="J10" s="44" t="s">
        <v>72</v>
      </c>
      <c r="K10" s="45" t="s">
        <v>73</v>
      </c>
      <c r="L10" s="45" t="s">
        <v>74</v>
      </c>
      <c r="M10" s="45" t="s">
        <v>75</v>
      </c>
      <c r="N10" s="46">
        <v>1</v>
      </c>
      <c r="O10" s="47">
        <v>0</v>
      </c>
      <c r="P10" s="47">
        <v>8.3299999999999999E-2</v>
      </c>
      <c r="Q10" s="47">
        <v>0</v>
      </c>
      <c r="R10" s="47">
        <v>8.3299999999999999E-2</v>
      </c>
      <c r="S10" s="47">
        <v>0.25</v>
      </c>
      <c r="T10" s="47">
        <v>8.3400000000000002E-2</v>
      </c>
      <c r="U10" s="47">
        <v>0</v>
      </c>
      <c r="V10" s="47"/>
      <c r="W10" s="47">
        <v>0</v>
      </c>
      <c r="X10" s="47"/>
      <c r="Y10" s="47">
        <v>0.25</v>
      </c>
      <c r="Z10" s="47"/>
      <c r="AA10" s="47">
        <v>0</v>
      </c>
      <c r="AB10" s="47"/>
      <c r="AC10" s="47">
        <v>0</v>
      </c>
      <c r="AD10" s="47"/>
      <c r="AE10" s="47">
        <v>0.25</v>
      </c>
      <c r="AF10" s="47"/>
      <c r="AG10" s="47">
        <v>0</v>
      </c>
      <c r="AH10" s="47"/>
      <c r="AI10" s="47">
        <v>0</v>
      </c>
      <c r="AJ10" s="47"/>
      <c r="AK10" s="47">
        <v>0.25</v>
      </c>
      <c r="AL10" s="47"/>
      <c r="AM10" s="102">
        <f>+AVERAGE(AO10:AO15)</f>
        <v>0.23315999999999998</v>
      </c>
      <c r="AN10" s="84">
        <f t="shared" ref="AN10:AO26" si="0">+O10+Q10+S10+U10+W10+Y10+AA10+AC10+AE10+AG10+AI10+AK10</f>
        <v>1</v>
      </c>
      <c r="AO10" s="82">
        <f t="shared" si="0"/>
        <v>0.25</v>
      </c>
    </row>
    <row r="11" spans="1:198" s="43" customFormat="1" ht="84" x14ac:dyDescent="0.35">
      <c r="B11" s="143"/>
      <c r="C11" s="144"/>
      <c r="D11" s="44" t="s">
        <v>35</v>
      </c>
      <c r="E11" s="141"/>
      <c r="F11" s="138"/>
      <c r="G11" s="138"/>
      <c r="H11" s="140"/>
      <c r="I11" s="140"/>
      <c r="J11" s="44" t="s">
        <v>72</v>
      </c>
      <c r="K11" s="45" t="s">
        <v>76</v>
      </c>
      <c r="L11" s="45" t="s">
        <v>77</v>
      </c>
      <c r="M11" s="45" t="s">
        <v>78</v>
      </c>
      <c r="N11" s="46">
        <v>1</v>
      </c>
      <c r="O11" s="47">
        <v>0</v>
      </c>
      <c r="P11" s="47">
        <v>0</v>
      </c>
      <c r="Q11" s="47">
        <v>0</v>
      </c>
      <c r="R11" s="47">
        <v>0</v>
      </c>
      <c r="S11" s="47">
        <v>0.25</v>
      </c>
      <c r="T11" s="47">
        <v>0.25</v>
      </c>
      <c r="U11" s="47">
        <v>0</v>
      </c>
      <c r="V11" s="47"/>
      <c r="W11" s="47">
        <v>0</v>
      </c>
      <c r="X11" s="47"/>
      <c r="Y11" s="47">
        <v>0.25</v>
      </c>
      <c r="Z11" s="47"/>
      <c r="AA11" s="47">
        <v>0</v>
      </c>
      <c r="AB11" s="47"/>
      <c r="AC11" s="47">
        <v>0</v>
      </c>
      <c r="AD11" s="47"/>
      <c r="AE11" s="47">
        <v>0.25</v>
      </c>
      <c r="AF11" s="47"/>
      <c r="AG11" s="47">
        <v>0</v>
      </c>
      <c r="AH11" s="47"/>
      <c r="AI11" s="47">
        <v>0</v>
      </c>
      <c r="AJ11" s="47"/>
      <c r="AK11" s="47">
        <v>0.25</v>
      </c>
      <c r="AL11" s="47"/>
      <c r="AM11" s="113"/>
      <c r="AN11" s="84">
        <f t="shared" si="0"/>
        <v>1</v>
      </c>
      <c r="AO11" s="84">
        <f t="shared" si="0"/>
        <v>0.25</v>
      </c>
    </row>
    <row r="12" spans="1:198" s="43" customFormat="1" ht="63" x14ac:dyDescent="0.35">
      <c r="B12" s="143"/>
      <c r="C12" s="144"/>
      <c r="D12" s="44" t="s">
        <v>35</v>
      </c>
      <c r="E12" s="141"/>
      <c r="F12" s="138"/>
      <c r="G12" s="138"/>
      <c r="H12" s="140"/>
      <c r="I12" s="140"/>
      <c r="J12" s="44" t="s">
        <v>72</v>
      </c>
      <c r="K12" s="45" t="s">
        <v>79</v>
      </c>
      <c r="L12" s="45" t="s">
        <v>80</v>
      </c>
      <c r="M12" s="45" t="s">
        <v>81</v>
      </c>
      <c r="N12" s="46">
        <v>1</v>
      </c>
      <c r="O12" s="47">
        <v>0</v>
      </c>
      <c r="P12" s="47">
        <v>0</v>
      </c>
      <c r="Q12" s="47">
        <v>0.16600000000000001</v>
      </c>
      <c r="R12" s="47">
        <v>0.16600000000000001</v>
      </c>
      <c r="S12" s="47">
        <v>0</v>
      </c>
      <c r="T12" s="47">
        <v>0</v>
      </c>
      <c r="U12" s="47">
        <v>0.16600000000000001</v>
      </c>
      <c r="V12" s="47"/>
      <c r="W12" s="47">
        <v>0</v>
      </c>
      <c r="X12" s="47"/>
      <c r="Y12" s="47">
        <v>0.16600000000000001</v>
      </c>
      <c r="Z12" s="47"/>
      <c r="AA12" s="47">
        <v>0</v>
      </c>
      <c r="AB12" s="47"/>
      <c r="AC12" s="47">
        <v>0.16600000000000001</v>
      </c>
      <c r="AD12" s="47"/>
      <c r="AE12" s="47">
        <v>0</v>
      </c>
      <c r="AF12" s="47"/>
      <c r="AG12" s="47">
        <v>0.16800000000000001</v>
      </c>
      <c r="AH12" s="47"/>
      <c r="AI12" s="47">
        <v>0</v>
      </c>
      <c r="AJ12" s="47"/>
      <c r="AK12" s="47">
        <v>0.16800000000000001</v>
      </c>
      <c r="AL12" s="47"/>
      <c r="AM12" s="113"/>
      <c r="AN12" s="84">
        <f t="shared" si="0"/>
        <v>1</v>
      </c>
      <c r="AO12" s="82">
        <f t="shared" si="0"/>
        <v>0.16600000000000001</v>
      </c>
    </row>
    <row r="13" spans="1:198" s="43" customFormat="1" ht="63" x14ac:dyDescent="0.35">
      <c r="B13" s="143"/>
      <c r="C13" s="144"/>
      <c r="D13" s="110" t="s">
        <v>35</v>
      </c>
      <c r="E13" s="141"/>
      <c r="F13" s="138"/>
      <c r="G13" s="138"/>
      <c r="H13" s="140"/>
      <c r="I13" s="140"/>
      <c r="J13" s="110" t="s">
        <v>72</v>
      </c>
      <c r="K13" s="167" t="s">
        <v>82</v>
      </c>
      <c r="L13" s="45" t="s">
        <v>235</v>
      </c>
      <c r="M13" s="45" t="s">
        <v>237</v>
      </c>
      <c r="N13" s="46">
        <v>1</v>
      </c>
      <c r="O13" s="81">
        <v>8.3299999999999999E-2</v>
      </c>
      <c r="P13" s="81">
        <v>8.3299999999999999E-2</v>
      </c>
      <c r="Q13" s="81">
        <v>8.3299999999999999E-2</v>
      </c>
      <c r="R13" s="81">
        <v>8.3299999999999999E-2</v>
      </c>
      <c r="S13" s="81">
        <v>8.3299999999999999E-2</v>
      </c>
      <c r="T13" s="81">
        <v>8.3299999999999999E-2</v>
      </c>
      <c r="U13" s="81">
        <v>8.3299999999999999E-2</v>
      </c>
      <c r="V13" s="47"/>
      <c r="W13" s="81">
        <v>8.3299999999999999E-2</v>
      </c>
      <c r="X13" s="47"/>
      <c r="Y13" s="81">
        <v>8.3299999999999999E-2</v>
      </c>
      <c r="Z13" s="47"/>
      <c r="AA13" s="81">
        <v>8.3299999999999999E-2</v>
      </c>
      <c r="AB13" s="47"/>
      <c r="AC13" s="81">
        <v>8.3299999999999999E-2</v>
      </c>
      <c r="AD13" s="47"/>
      <c r="AE13" s="81">
        <v>8.3400000000000002E-2</v>
      </c>
      <c r="AF13" s="47"/>
      <c r="AG13" s="81">
        <v>8.3400000000000002E-2</v>
      </c>
      <c r="AH13" s="47"/>
      <c r="AI13" s="81">
        <v>8.3400000000000002E-2</v>
      </c>
      <c r="AJ13" s="47"/>
      <c r="AK13" s="81">
        <v>8.3400000000000002E-2</v>
      </c>
      <c r="AL13" s="47"/>
      <c r="AM13" s="113"/>
      <c r="AN13" s="100">
        <f t="shared" si="0"/>
        <v>1</v>
      </c>
      <c r="AO13" s="102">
        <f t="shared" si="0"/>
        <v>0.24990000000000001</v>
      </c>
    </row>
    <row r="14" spans="1:198" s="43" customFormat="1" ht="105" x14ac:dyDescent="0.35">
      <c r="B14" s="143"/>
      <c r="C14" s="144"/>
      <c r="D14" s="115"/>
      <c r="E14" s="141"/>
      <c r="F14" s="138"/>
      <c r="G14" s="138"/>
      <c r="H14" s="140"/>
      <c r="I14" s="140"/>
      <c r="J14" s="115"/>
      <c r="K14" s="168"/>
      <c r="L14" s="45" t="s">
        <v>236</v>
      </c>
      <c r="M14" s="45" t="s">
        <v>238</v>
      </c>
      <c r="N14" s="46">
        <v>1</v>
      </c>
      <c r="O14" s="81">
        <v>8.3299999999999999E-2</v>
      </c>
      <c r="P14" s="81">
        <v>0</v>
      </c>
      <c r="Q14" s="81">
        <v>8.3299999999999999E-2</v>
      </c>
      <c r="R14" s="81">
        <v>0.1666</v>
      </c>
      <c r="S14" s="81">
        <v>8.3299999999999999E-2</v>
      </c>
      <c r="T14" s="81">
        <v>8.3299999999999999E-2</v>
      </c>
      <c r="U14" s="81">
        <v>8.3299999999999999E-2</v>
      </c>
      <c r="V14" s="47"/>
      <c r="W14" s="81">
        <v>8.3299999999999999E-2</v>
      </c>
      <c r="X14" s="47"/>
      <c r="Y14" s="81">
        <v>8.3299999999999999E-2</v>
      </c>
      <c r="Z14" s="47"/>
      <c r="AA14" s="81">
        <v>8.3299999999999999E-2</v>
      </c>
      <c r="AB14" s="47"/>
      <c r="AC14" s="81">
        <v>8.3299999999999999E-2</v>
      </c>
      <c r="AD14" s="47"/>
      <c r="AE14" s="81">
        <v>8.3400000000000002E-2</v>
      </c>
      <c r="AF14" s="47"/>
      <c r="AG14" s="81">
        <v>8.3400000000000002E-2</v>
      </c>
      <c r="AH14" s="47"/>
      <c r="AI14" s="81">
        <v>8.3400000000000002E-2</v>
      </c>
      <c r="AJ14" s="47"/>
      <c r="AK14" s="81">
        <v>8.3400000000000002E-2</v>
      </c>
      <c r="AL14" s="47"/>
      <c r="AM14" s="113"/>
      <c r="AN14" s="101"/>
      <c r="AO14" s="103"/>
    </row>
    <row r="15" spans="1:198" s="43" customFormat="1" ht="105" x14ac:dyDescent="0.35">
      <c r="B15" s="143"/>
      <c r="C15" s="144"/>
      <c r="D15" s="44" t="s">
        <v>35</v>
      </c>
      <c r="E15" s="141"/>
      <c r="F15" s="138"/>
      <c r="G15" s="138"/>
      <c r="H15" s="140"/>
      <c r="I15" s="140"/>
      <c r="J15" s="44" t="s">
        <v>72</v>
      </c>
      <c r="K15" s="45" t="s">
        <v>83</v>
      </c>
      <c r="L15" s="45" t="s">
        <v>84</v>
      </c>
      <c r="M15" s="45" t="s">
        <v>85</v>
      </c>
      <c r="N15" s="46">
        <v>1</v>
      </c>
      <c r="O15" s="81">
        <v>8.3299999999999999E-2</v>
      </c>
      <c r="P15" s="81">
        <v>0</v>
      </c>
      <c r="Q15" s="81">
        <v>8.3299999999999999E-2</v>
      </c>
      <c r="R15" s="81">
        <v>0.1666</v>
      </c>
      <c r="S15" s="81">
        <v>8.3299999999999999E-2</v>
      </c>
      <c r="T15" s="81">
        <v>8.3299999999999999E-2</v>
      </c>
      <c r="U15" s="81">
        <v>8.3299999999999999E-2</v>
      </c>
      <c r="V15" s="81"/>
      <c r="W15" s="81">
        <v>8.3299999999999999E-2</v>
      </c>
      <c r="X15" s="81"/>
      <c r="Y15" s="81">
        <v>8.3299999999999999E-2</v>
      </c>
      <c r="Z15" s="81"/>
      <c r="AA15" s="81">
        <v>8.3299999999999999E-2</v>
      </c>
      <c r="AB15" s="81"/>
      <c r="AC15" s="81">
        <v>8.3299999999999999E-2</v>
      </c>
      <c r="AD15" s="81"/>
      <c r="AE15" s="81">
        <v>8.3400000000000002E-2</v>
      </c>
      <c r="AF15" s="81"/>
      <c r="AG15" s="81">
        <v>8.3400000000000002E-2</v>
      </c>
      <c r="AH15" s="81"/>
      <c r="AI15" s="81">
        <v>8.3400000000000002E-2</v>
      </c>
      <c r="AJ15" s="81"/>
      <c r="AK15" s="81">
        <v>8.3400000000000002E-2</v>
      </c>
      <c r="AL15" s="81"/>
      <c r="AM15" s="103"/>
      <c r="AN15" s="84">
        <f t="shared" si="0"/>
        <v>1</v>
      </c>
      <c r="AO15" s="84">
        <f t="shared" si="0"/>
        <v>0.24990000000000001</v>
      </c>
    </row>
    <row r="16" spans="1:198" s="43" customFormat="1" ht="52.5" x14ac:dyDescent="0.35">
      <c r="B16" s="143"/>
      <c r="C16" s="144"/>
      <c r="D16" s="110" t="s">
        <v>35</v>
      </c>
      <c r="E16" s="141"/>
      <c r="F16" s="137" t="s">
        <v>86</v>
      </c>
      <c r="G16" s="137" t="s">
        <v>221</v>
      </c>
      <c r="H16" s="139">
        <v>2472774000</v>
      </c>
      <c r="I16" s="139">
        <v>2608217000</v>
      </c>
      <c r="J16" s="44" t="s">
        <v>72</v>
      </c>
      <c r="K16" s="48" t="s">
        <v>87</v>
      </c>
      <c r="L16" s="48" t="s">
        <v>88</v>
      </c>
      <c r="M16" s="45" t="s">
        <v>89</v>
      </c>
      <c r="N16" s="46">
        <v>1</v>
      </c>
      <c r="O16" s="81">
        <v>8.3299999999999999E-2</v>
      </c>
      <c r="P16" s="81">
        <v>8.3299999999999999E-2</v>
      </c>
      <c r="Q16" s="81">
        <v>8.3299999999999999E-2</v>
      </c>
      <c r="R16" s="81">
        <v>8.3299999999999999E-2</v>
      </c>
      <c r="S16" s="81">
        <v>8.3299999999999999E-2</v>
      </c>
      <c r="T16" s="81">
        <v>8.3299999999999999E-2</v>
      </c>
      <c r="U16" s="81">
        <v>8.3299999999999999E-2</v>
      </c>
      <c r="V16" s="81"/>
      <c r="W16" s="81">
        <v>8.3299999999999999E-2</v>
      </c>
      <c r="X16" s="81"/>
      <c r="Y16" s="81">
        <v>8.3299999999999999E-2</v>
      </c>
      <c r="Z16" s="81"/>
      <c r="AA16" s="81">
        <v>8.3299999999999999E-2</v>
      </c>
      <c r="AB16" s="81"/>
      <c r="AC16" s="81">
        <v>8.3299999999999999E-2</v>
      </c>
      <c r="AD16" s="81"/>
      <c r="AE16" s="81">
        <v>8.3400000000000002E-2</v>
      </c>
      <c r="AF16" s="81"/>
      <c r="AG16" s="81">
        <v>8.3400000000000002E-2</v>
      </c>
      <c r="AH16" s="81"/>
      <c r="AI16" s="81">
        <v>8.3400000000000002E-2</v>
      </c>
      <c r="AJ16" s="81"/>
      <c r="AK16" s="81">
        <v>8.3400000000000002E-2</v>
      </c>
      <c r="AL16" s="81"/>
      <c r="AM16" s="171" t="s">
        <v>239</v>
      </c>
      <c r="AN16" s="84">
        <f t="shared" si="0"/>
        <v>1</v>
      </c>
      <c r="AO16" s="82">
        <f t="shared" si="0"/>
        <v>0.24990000000000001</v>
      </c>
    </row>
    <row r="17" spans="2:41" s="43" customFormat="1" ht="73.5" x14ac:dyDescent="0.35">
      <c r="B17" s="143"/>
      <c r="C17" s="144"/>
      <c r="D17" s="111"/>
      <c r="E17" s="141"/>
      <c r="F17" s="138"/>
      <c r="G17" s="138"/>
      <c r="H17" s="140"/>
      <c r="I17" s="140"/>
      <c r="J17" s="44" t="s">
        <v>72</v>
      </c>
      <c r="K17" s="45" t="s">
        <v>90</v>
      </c>
      <c r="L17" s="45" t="s">
        <v>91</v>
      </c>
      <c r="M17" s="45" t="s">
        <v>92</v>
      </c>
      <c r="N17" s="46">
        <v>1</v>
      </c>
      <c r="O17" s="81">
        <v>8.3299999999999999E-2</v>
      </c>
      <c r="P17" s="81">
        <v>8.3299999999999999E-2</v>
      </c>
      <c r="Q17" s="81">
        <v>8.3299999999999999E-2</v>
      </c>
      <c r="R17" s="81">
        <v>8.3299999999999999E-2</v>
      </c>
      <c r="S17" s="81">
        <v>8.3299999999999999E-2</v>
      </c>
      <c r="T17" s="81">
        <v>8.3299999999999999E-2</v>
      </c>
      <c r="U17" s="81">
        <v>8.3299999999999999E-2</v>
      </c>
      <c r="V17" s="81"/>
      <c r="W17" s="81">
        <v>8.3299999999999999E-2</v>
      </c>
      <c r="X17" s="81"/>
      <c r="Y17" s="81">
        <v>8.3299999999999999E-2</v>
      </c>
      <c r="Z17" s="81"/>
      <c r="AA17" s="81">
        <v>8.3299999999999999E-2</v>
      </c>
      <c r="AB17" s="81"/>
      <c r="AC17" s="81">
        <v>8.3299999999999999E-2</v>
      </c>
      <c r="AD17" s="81"/>
      <c r="AE17" s="81">
        <v>8.3400000000000002E-2</v>
      </c>
      <c r="AF17" s="81"/>
      <c r="AG17" s="81">
        <v>8.3400000000000002E-2</v>
      </c>
      <c r="AH17" s="81"/>
      <c r="AI17" s="81">
        <v>8.3400000000000002E-2</v>
      </c>
      <c r="AJ17" s="81"/>
      <c r="AK17" s="81">
        <v>8.3400000000000002E-2</v>
      </c>
      <c r="AL17" s="81"/>
      <c r="AM17" s="172"/>
      <c r="AN17" s="84">
        <f t="shared" si="0"/>
        <v>1</v>
      </c>
      <c r="AO17" s="82">
        <f t="shared" si="0"/>
        <v>0.24990000000000001</v>
      </c>
    </row>
    <row r="18" spans="2:41" s="43" customFormat="1" ht="73.5" x14ac:dyDescent="0.35">
      <c r="B18" s="143"/>
      <c r="C18" s="144"/>
      <c r="D18" s="110" t="s">
        <v>36</v>
      </c>
      <c r="E18" s="141"/>
      <c r="F18" s="137" t="s">
        <v>228</v>
      </c>
      <c r="G18" s="137" t="s">
        <v>93</v>
      </c>
      <c r="H18" s="139">
        <v>3143682000</v>
      </c>
      <c r="I18" s="139">
        <v>3076582000</v>
      </c>
      <c r="J18" s="44" t="s">
        <v>72</v>
      </c>
      <c r="K18" s="45" t="s">
        <v>94</v>
      </c>
      <c r="L18" s="45" t="s">
        <v>95</v>
      </c>
      <c r="M18" s="45" t="s">
        <v>96</v>
      </c>
      <c r="N18" s="46">
        <v>1</v>
      </c>
      <c r="O18" s="81">
        <v>8.3299999999999999E-2</v>
      </c>
      <c r="P18" s="81">
        <v>8.3299999999999999E-2</v>
      </c>
      <c r="Q18" s="81">
        <v>8.3299999999999999E-2</v>
      </c>
      <c r="R18" s="81">
        <v>8.3299999999999999E-2</v>
      </c>
      <c r="S18" s="81">
        <v>8.3299999999999999E-2</v>
      </c>
      <c r="T18" s="81">
        <v>8.3299999999999999E-2</v>
      </c>
      <c r="U18" s="81">
        <v>8.3299999999999999E-2</v>
      </c>
      <c r="V18" s="81"/>
      <c r="W18" s="81">
        <v>8.3299999999999999E-2</v>
      </c>
      <c r="X18" s="81"/>
      <c r="Y18" s="81">
        <v>8.3299999999999999E-2</v>
      </c>
      <c r="Z18" s="81"/>
      <c r="AA18" s="81">
        <v>8.3299999999999999E-2</v>
      </c>
      <c r="AB18" s="81"/>
      <c r="AC18" s="81">
        <v>8.3299999999999999E-2</v>
      </c>
      <c r="AD18" s="81"/>
      <c r="AE18" s="81">
        <v>8.3400000000000002E-2</v>
      </c>
      <c r="AF18" s="81"/>
      <c r="AG18" s="81">
        <v>8.3400000000000002E-2</v>
      </c>
      <c r="AH18" s="81"/>
      <c r="AI18" s="81">
        <v>8.3400000000000002E-2</v>
      </c>
      <c r="AJ18" s="81"/>
      <c r="AK18" s="81">
        <v>8.3400000000000002E-2</v>
      </c>
      <c r="AL18" s="81"/>
      <c r="AM18" s="169">
        <v>4</v>
      </c>
      <c r="AN18" s="84">
        <f t="shared" si="0"/>
        <v>1</v>
      </c>
      <c r="AO18" s="82">
        <f t="shared" si="0"/>
        <v>0.24990000000000001</v>
      </c>
    </row>
    <row r="19" spans="2:41" s="43" customFormat="1" ht="105" x14ac:dyDescent="0.35">
      <c r="B19" s="143"/>
      <c r="C19" s="144"/>
      <c r="D19" s="111"/>
      <c r="E19" s="141"/>
      <c r="F19" s="138"/>
      <c r="G19" s="138"/>
      <c r="H19" s="140"/>
      <c r="I19" s="140"/>
      <c r="J19" s="44" t="s">
        <v>72</v>
      </c>
      <c r="K19" s="45" t="s">
        <v>97</v>
      </c>
      <c r="L19" s="45" t="s">
        <v>98</v>
      </c>
      <c r="M19" s="45" t="s">
        <v>99</v>
      </c>
      <c r="N19" s="46">
        <v>1</v>
      </c>
      <c r="O19" s="81">
        <v>8.3299999999999999E-2</v>
      </c>
      <c r="P19" s="81">
        <v>0</v>
      </c>
      <c r="Q19" s="81">
        <v>8.3299999999999999E-2</v>
      </c>
      <c r="R19" s="81">
        <v>0.1666</v>
      </c>
      <c r="S19" s="81">
        <v>8.3299999999999999E-2</v>
      </c>
      <c r="T19" s="81">
        <v>8.3299999999999999E-2</v>
      </c>
      <c r="U19" s="81">
        <v>8.3299999999999999E-2</v>
      </c>
      <c r="V19" s="81"/>
      <c r="W19" s="81">
        <v>8.3299999999999999E-2</v>
      </c>
      <c r="X19" s="81"/>
      <c r="Y19" s="81">
        <v>8.3299999999999999E-2</v>
      </c>
      <c r="Z19" s="81"/>
      <c r="AA19" s="81">
        <v>8.3299999999999999E-2</v>
      </c>
      <c r="AB19" s="81"/>
      <c r="AC19" s="81">
        <v>8.3299999999999999E-2</v>
      </c>
      <c r="AD19" s="81"/>
      <c r="AE19" s="81">
        <v>8.3400000000000002E-2</v>
      </c>
      <c r="AF19" s="81"/>
      <c r="AG19" s="81">
        <v>8.3400000000000002E-2</v>
      </c>
      <c r="AH19" s="81"/>
      <c r="AI19" s="81">
        <v>8.3400000000000002E-2</v>
      </c>
      <c r="AJ19" s="81"/>
      <c r="AK19" s="81">
        <v>8.3400000000000002E-2</v>
      </c>
      <c r="AL19" s="81"/>
      <c r="AM19" s="176"/>
      <c r="AN19" s="84">
        <f t="shared" si="0"/>
        <v>1</v>
      </c>
      <c r="AO19" s="82">
        <f t="shared" si="0"/>
        <v>0.24990000000000001</v>
      </c>
    </row>
    <row r="20" spans="2:41" s="43" customFormat="1" ht="52.5" x14ac:dyDescent="0.35">
      <c r="B20" s="143"/>
      <c r="C20" s="144"/>
      <c r="D20" s="111"/>
      <c r="E20" s="141"/>
      <c r="F20" s="138"/>
      <c r="G20" s="138"/>
      <c r="H20" s="140"/>
      <c r="I20" s="140"/>
      <c r="J20" s="44" t="s">
        <v>72</v>
      </c>
      <c r="K20" s="45" t="s">
        <v>100</v>
      </c>
      <c r="L20" s="45" t="s">
        <v>101</v>
      </c>
      <c r="M20" s="45" t="s">
        <v>102</v>
      </c>
      <c r="N20" s="46">
        <v>1</v>
      </c>
      <c r="O20" s="47">
        <v>0</v>
      </c>
      <c r="P20" s="81">
        <v>0.1386</v>
      </c>
      <c r="Q20" s="81">
        <v>0.1386</v>
      </c>
      <c r="R20" s="47">
        <v>8.3000000000000004E-2</v>
      </c>
      <c r="S20" s="47">
        <v>0</v>
      </c>
      <c r="T20" s="47">
        <v>0.16669999999999999</v>
      </c>
      <c r="U20" s="47">
        <v>0.19409999999999999</v>
      </c>
      <c r="V20" s="47"/>
      <c r="W20" s="47">
        <v>0</v>
      </c>
      <c r="X20" s="47"/>
      <c r="Y20" s="47">
        <v>0.19409999999999999</v>
      </c>
      <c r="Z20" s="47"/>
      <c r="AA20" s="47">
        <v>0</v>
      </c>
      <c r="AB20" s="47"/>
      <c r="AC20" s="47">
        <v>0.19409999999999999</v>
      </c>
      <c r="AD20" s="47"/>
      <c r="AE20" s="47">
        <v>0</v>
      </c>
      <c r="AF20" s="47"/>
      <c r="AG20" s="47">
        <v>0.1396</v>
      </c>
      <c r="AH20" s="47"/>
      <c r="AI20" s="47">
        <v>5.5599999999999997E-2</v>
      </c>
      <c r="AJ20" s="47"/>
      <c r="AK20" s="47">
        <v>8.4000000000000005E-2</v>
      </c>
      <c r="AL20" s="47"/>
      <c r="AM20" s="176"/>
      <c r="AN20" s="84">
        <f t="shared" si="0"/>
        <v>1.0000999999999998</v>
      </c>
      <c r="AO20" s="82">
        <f t="shared" si="0"/>
        <v>0.38829999999999998</v>
      </c>
    </row>
    <row r="21" spans="2:41" s="43" customFormat="1" ht="84" x14ac:dyDescent="0.35">
      <c r="B21" s="143"/>
      <c r="C21" s="134"/>
      <c r="D21" s="111"/>
      <c r="E21" s="141"/>
      <c r="F21" s="138"/>
      <c r="G21" s="138"/>
      <c r="H21" s="140"/>
      <c r="I21" s="140"/>
      <c r="J21" s="44" t="s">
        <v>72</v>
      </c>
      <c r="K21" s="45" t="s">
        <v>103</v>
      </c>
      <c r="L21" s="45" t="s">
        <v>104</v>
      </c>
      <c r="M21" s="45" t="s">
        <v>105</v>
      </c>
      <c r="N21" s="46">
        <v>1</v>
      </c>
      <c r="O21" s="47">
        <v>0</v>
      </c>
      <c r="P21" s="47">
        <v>0</v>
      </c>
      <c r="Q21" s="81">
        <v>0.16700000000000001</v>
      </c>
      <c r="R21" s="47">
        <v>0.16700000000000001</v>
      </c>
      <c r="S21" s="81">
        <v>8.3299999999999999E-2</v>
      </c>
      <c r="T21" s="81">
        <v>8.3299999999999999E-2</v>
      </c>
      <c r="U21" s="47">
        <v>8.3299999999999999E-2</v>
      </c>
      <c r="V21" s="47"/>
      <c r="W21" s="47">
        <v>8.3299999999999999E-2</v>
      </c>
      <c r="X21" s="47"/>
      <c r="Y21" s="47">
        <v>8.3299999999999999E-2</v>
      </c>
      <c r="Z21" s="47"/>
      <c r="AA21" s="47">
        <v>8.3299999999999999E-2</v>
      </c>
      <c r="AB21" s="47"/>
      <c r="AC21" s="47">
        <v>8.3299999999999999E-2</v>
      </c>
      <c r="AD21" s="47"/>
      <c r="AE21" s="47">
        <v>8.3299999999999999E-2</v>
      </c>
      <c r="AF21" s="47"/>
      <c r="AG21" s="47">
        <v>8.3299999999999999E-2</v>
      </c>
      <c r="AH21" s="47"/>
      <c r="AI21" s="47">
        <v>8.3299999999999999E-2</v>
      </c>
      <c r="AJ21" s="47"/>
      <c r="AK21" s="47">
        <v>8.3299999999999999E-2</v>
      </c>
      <c r="AL21" s="47"/>
      <c r="AM21" s="170"/>
      <c r="AN21" s="84">
        <f t="shared" si="0"/>
        <v>1.0000000000000002</v>
      </c>
      <c r="AO21" s="82">
        <f t="shared" si="0"/>
        <v>0.25030000000000002</v>
      </c>
    </row>
    <row r="22" spans="2:41" s="43" customFormat="1" ht="126" x14ac:dyDescent="0.35">
      <c r="B22" s="143"/>
      <c r="C22" s="133" t="s">
        <v>106</v>
      </c>
      <c r="D22" s="110" t="s">
        <v>35</v>
      </c>
      <c r="E22" s="141"/>
      <c r="F22" s="137" t="s">
        <v>107</v>
      </c>
      <c r="G22" s="137" t="s">
        <v>108</v>
      </c>
      <c r="H22" s="139">
        <v>797970000</v>
      </c>
      <c r="I22" s="139">
        <v>797970000</v>
      </c>
      <c r="J22" s="44" t="s">
        <v>72</v>
      </c>
      <c r="K22" s="45" t="s">
        <v>109</v>
      </c>
      <c r="L22" s="45" t="s">
        <v>110</v>
      </c>
      <c r="M22" s="45" t="s">
        <v>111</v>
      </c>
      <c r="N22" s="46">
        <f t="shared" ref="N22:N49" si="1">+O22+Q22+S22+U22+W22+Y22+AA22+AC22+AE22+AG22+AI22+AK22</f>
        <v>1</v>
      </c>
      <c r="O22" s="47">
        <v>0</v>
      </c>
      <c r="P22" s="47">
        <v>0</v>
      </c>
      <c r="Q22" s="81">
        <v>0.14280000000000001</v>
      </c>
      <c r="R22" s="47">
        <v>0</v>
      </c>
      <c r="S22" s="47">
        <v>0</v>
      </c>
      <c r="T22" s="81">
        <v>0.14280000000000001</v>
      </c>
      <c r="U22" s="47">
        <v>0.14280000000000001</v>
      </c>
      <c r="V22" s="47"/>
      <c r="W22" s="47">
        <v>0</v>
      </c>
      <c r="X22" s="47"/>
      <c r="Y22" s="47">
        <v>0.14280000000000001</v>
      </c>
      <c r="Z22" s="47"/>
      <c r="AA22" s="47">
        <v>0</v>
      </c>
      <c r="AB22" s="47"/>
      <c r="AC22" s="47">
        <v>0.14280000000000001</v>
      </c>
      <c r="AD22" s="47"/>
      <c r="AE22" s="47">
        <v>0</v>
      </c>
      <c r="AF22" s="47"/>
      <c r="AG22" s="47">
        <v>0.14280000000000001</v>
      </c>
      <c r="AH22" s="47"/>
      <c r="AI22" s="47">
        <v>0.28599999999999998</v>
      </c>
      <c r="AJ22" s="47"/>
      <c r="AK22" s="47">
        <v>0</v>
      </c>
      <c r="AL22" s="47"/>
      <c r="AM22" s="169">
        <v>1</v>
      </c>
      <c r="AN22" s="84">
        <f t="shared" si="0"/>
        <v>1</v>
      </c>
      <c r="AO22" s="82">
        <f t="shared" si="0"/>
        <v>0.14280000000000001</v>
      </c>
    </row>
    <row r="23" spans="2:41" s="43" customFormat="1" ht="105" x14ac:dyDescent="0.35">
      <c r="B23" s="143"/>
      <c r="C23" s="134"/>
      <c r="D23" s="111"/>
      <c r="E23" s="141"/>
      <c r="F23" s="138"/>
      <c r="G23" s="138"/>
      <c r="H23" s="140"/>
      <c r="I23" s="140"/>
      <c r="J23" s="44" t="s">
        <v>72</v>
      </c>
      <c r="K23" s="45" t="s">
        <v>112</v>
      </c>
      <c r="L23" s="45" t="s">
        <v>113</v>
      </c>
      <c r="M23" s="45" t="s">
        <v>114</v>
      </c>
      <c r="N23" s="46">
        <f t="shared" si="1"/>
        <v>0.99980000000000002</v>
      </c>
      <c r="O23" s="81">
        <v>5.5500000000000001E-2</v>
      </c>
      <c r="P23" s="81">
        <v>5.5500000000000001E-2</v>
      </c>
      <c r="Q23" s="81">
        <v>5.5500000000000001E-2</v>
      </c>
      <c r="R23" s="81">
        <v>5.5500000000000001E-2</v>
      </c>
      <c r="S23" s="81">
        <v>5.5500000000000001E-2</v>
      </c>
      <c r="T23" s="81">
        <v>5.5500000000000001E-2</v>
      </c>
      <c r="U23" s="81">
        <v>5.5500000000000001E-2</v>
      </c>
      <c r="V23" s="47"/>
      <c r="W23" s="81">
        <v>5.5500000000000001E-2</v>
      </c>
      <c r="X23" s="47"/>
      <c r="Y23" s="81">
        <v>0.22220000000000001</v>
      </c>
      <c r="Z23" s="47"/>
      <c r="AA23" s="81">
        <v>5.5500000000000001E-2</v>
      </c>
      <c r="AB23" s="47"/>
      <c r="AC23" s="81">
        <v>5.5500000000000001E-2</v>
      </c>
      <c r="AD23" s="47"/>
      <c r="AE23" s="81">
        <v>5.5599999999999997E-2</v>
      </c>
      <c r="AF23" s="47"/>
      <c r="AG23" s="81">
        <v>5.5599999999999997E-2</v>
      </c>
      <c r="AH23" s="47"/>
      <c r="AI23" s="81">
        <v>5.5599999999999997E-2</v>
      </c>
      <c r="AJ23" s="47"/>
      <c r="AK23" s="81">
        <v>0.2223</v>
      </c>
      <c r="AL23" s="47"/>
      <c r="AM23" s="170"/>
      <c r="AN23" s="84">
        <f t="shared" si="0"/>
        <v>0.99980000000000002</v>
      </c>
      <c r="AO23" s="82">
        <f t="shared" si="0"/>
        <v>0.16650000000000001</v>
      </c>
    </row>
    <row r="24" spans="2:41" s="43" customFormat="1" ht="78.75" customHeight="1" x14ac:dyDescent="0.35">
      <c r="B24" s="143"/>
      <c r="C24" s="133" t="s">
        <v>115</v>
      </c>
      <c r="D24" s="110" t="s">
        <v>36</v>
      </c>
      <c r="E24" s="141"/>
      <c r="F24" s="137" t="s">
        <v>222</v>
      </c>
      <c r="G24" s="137" t="s">
        <v>229</v>
      </c>
      <c r="H24" s="139">
        <v>468373000</v>
      </c>
      <c r="I24" s="139">
        <v>468373000</v>
      </c>
      <c r="J24" s="44" t="s">
        <v>72</v>
      </c>
      <c r="K24" s="45" t="s">
        <v>116</v>
      </c>
      <c r="L24" s="45" t="s">
        <v>117</v>
      </c>
      <c r="M24" s="45" t="s">
        <v>118</v>
      </c>
      <c r="N24" s="46">
        <f t="shared" si="1"/>
        <v>1</v>
      </c>
      <c r="O24" s="47">
        <v>0</v>
      </c>
      <c r="P24" s="47">
        <v>0</v>
      </c>
      <c r="Q24" s="47">
        <v>0</v>
      </c>
      <c r="R24" s="81">
        <v>0.125</v>
      </c>
      <c r="S24" s="47">
        <v>0.25</v>
      </c>
      <c r="T24" s="47">
        <v>0.125</v>
      </c>
      <c r="U24" s="47">
        <v>0</v>
      </c>
      <c r="V24" s="47"/>
      <c r="W24" s="47">
        <v>0</v>
      </c>
      <c r="X24" s="47"/>
      <c r="Y24" s="47">
        <v>0.25</v>
      </c>
      <c r="Z24" s="47"/>
      <c r="AA24" s="47">
        <v>0</v>
      </c>
      <c r="AB24" s="47"/>
      <c r="AC24" s="47">
        <v>0</v>
      </c>
      <c r="AD24" s="47"/>
      <c r="AE24" s="47">
        <v>0.25</v>
      </c>
      <c r="AF24" s="47"/>
      <c r="AG24" s="47">
        <v>0</v>
      </c>
      <c r="AH24" s="47"/>
      <c r="AI24" s="47">
        <v>0</v>
      </c>
      <c r="AJ24" s="47"/>
      <c r="AK24" s="47">
        <v>0.25</v>
      </c>
      <c r="AL24" s="47"/>
      <c r="AM24" s="169">
        <v>5</v>
      </c>
      <c r="AN24" s="84">
        <f t="shared" si="0"/>
        <v>1</v>
      </c>
      <c r="AO24" s="82">
        <f t="shared" si="0"/>
        <v>0.25</v>
      </c>
    </row>
    <row r="25" spans="2:41" s="43" customFormat="1" ht="105" x14ac:dyDescent="0.35">
      <c r="B25" s="143"/>
      <c r="C25" s="134"/>
      <c r="D25" s="111"/>
      <c r="E25" s="136"/>
      <c r="F25" s="138"/>
      <c r="G25" s="138"/>
      <c r="H25" s="140"/>
      <c r="I25" s="140"/>
      <c r="J25" s="44" t="s">
        <v>72</v>
      </c>
      <c r="K25" s="45" t="s">
        <v>119</v>
      </c>
      <c r="L25" s="45" t="s">
        <v>120</v>
      </c>
      <c r="M25" s="45" t="s">
        <v>121</v>
      </c>
      <c r="N25" s="46">
        <f t="shared" si="1"/>
        <v>1</v>
      </c>
      <c r="O25" s="47">
        <v>0</v>
      </c>
      <c r="P25" s="47">
        <v>0</v>
      </c>
      <c r="Q25" s="47">
        <v>0</v>
      </c>
      <c r="R25" s="81">
        <v>0.4</v>
      </c>
      <c r="S25" s="47">
        <v>0.3</v>
      </c>
      <c r="T25" s="47">
        <v>0.1</v>
      </c>
      <c r="U25" s="47">
        <v>0</v>
      </c>
      <c r="V25" s="47"/>
      <c r="W25" s="47">
        <v>0</v>
      </c>
      <c r="X25" s="47"/>
      <c r="Y25" s="47">
        <v>0.3</v>
      </c>
      <c r="Z25" s="47"/>
      <c r="AA25" s="47">
        <v>0</v>
      </c>
      <c r="AB25" s="47"/>
      <c r="AC25" s="47">
        <v>0</v>
      </c>
      <c r="AD25" s="47"/>
      <c r="AE25" s="47">
        <v>0.2</v>
      </c>
      <c r="AF25" s="47"/>
      <c r="AG25" s="47">
        <v>0</v>
      </c>
      <c r="AH25" s="47"/>
      <c r="AI25" s="47">
        <v>0</v>
      </c>
      <c r="AJ25" s="47"/>
      <c r="AK25" s="47">
        <v>0.2</v>
      </c>
      <c r="AL25" s="47"/>
      <c r="AM25" s="170"/>
      <c r="AN25" s="84">
        <f t="shared" si="0"/>
        <v>1</v>
      </c>
      <c r="AO25" s="82">
        <f t="shared" si="0"/>
        <v>0.5</v>
      </c>
    </row>
    <row r="26" spans="2:41" s="43" customFormat="1" ht="136.5" x14ac:dyDescent="0.35">
      <c r="B26" s="143"/>
      <c r="C26" s="125" t="s">
        <v>122</v>
      </c>
      <c r="D26" s="110" t="s">
        <v>35</v>
      </c>
      <c r="E26" s="175" t="s">
        <v>123</v>
      </c>
      <c r="F26" s="129" t="s">
        <v>124</v>
      </c>
      <c r="G26" s="129" t="s">
        <v>125</v>
      </c>
      <c r="H26" s="131">
        <v>824598000</v>
      </c>
      <c r="I26" s="131">
        <v>816514000</v>
      </c>
      <c r="J26" s="44" t="s">
        <v>72</v>
      </c>
      <c r="K26" s="45" t="s">
        <v>126</v>
      </c>
      <c r="L26" s="45" t="s">
        <v>127</v>
      </c>
      <c r="M26" s="45" t="s">
        <v>128</v>
      </c>
      <c r="N26" s="46">
        <f t="shared" si="1"/>
        <v>1</v>
      </c>
      <c r="O26" s="81">
        <v>8.3299999999999999E-2</v>
      </c>
      <c r="P26" s="81">
        <v>8.3299999999999999E-2</v>
      </c>
      <c r="Q26" s="81">
        <v>8.3299999999999999E-2</v>
      </c>
      <c r="R26" s="81">
        <v>8.3299999999999999E-2</v>
      </c>
      <c r="S26" s="81">
        <v>8.3299999999999999E-2</v>
      </c>
      <c r="T26" s="81">
        <v>8.3299999999999999E-2</v>
      </c>
      <c r="U26" s="47">
        <v>8.3299999999999999E-2</v>
      </c>
      <c r="V26" s="47"/>
      <c r="W26" s="47">
        <v>8.3299999999999999E-2</v>
      </c>
      <c r="X26" s="47"/>
      <c r="Y26" s="47">
        <v>8.3299999999999999E-2</v>
      </c>
      <c r="Z26" s="47"/>
      <c r="AA26" s="47">
        <v>8.3299999999999999E-2</v>
      </c>
      <c r="AB26" s="47"/>
      <c r="AC26" s="47">
        <v>8.3299999999999999E-2</v>
      </c>
      <c r="AD26" s="47"/>
      <c r="AE26" s="47">
        <v>8.3400000000000002E-2</v>
      </c>
      <c r="AF26" s="47"/>
      <c r="AG26" s="47">
        <v>8.3400000000000002E-2</v>
      </c>
      <c r="AH26" s="47"/>
      <c r="AI26" s="47">
        <v>8.3400000000000002E-2</v>
      </c>
      <c r="AJ26" s="47"/>
      <c r="AK26" s="47">
        <v>8.3400000000000002E-2</v>
      </c>
      <c r="AL26" s="47"/>
      <c r="AM26" s="169">
        <v>0</v>
      </c>
      <c r="AN26" s="84">
        <f t="shared" si="0"/>
        <v>1</v>
      </c>
      <c r="AO26" s="82">
        <f t="shared" si="0"/>
        <v>0.24990000000000001</v>
      </c>
    </row>
    <row r="27" spans="2:41" s="43" customFormat="1" ht="84" x14ac:dyDescent="0.35">
      <c r="B27" s="126"/>
      <c r="C27" s="126"/>
      <c r="D27" s="111"/>
      <c r="E27" s="127"/>
      <c r="F27" s="130"/>
      <c r="G27" s="130"/>
      <c r="H27" s="132"/>
      <c r="I27" s="132"/>
      <c r="J27" s="44" t="s">
        <v>72</v>
      </c>
      <c r="K27" s="45" t="s">
        <v>129</v>
      </c>
      <c r="L27" s="45" t="s">
        <v>130</v>
      </c>
      <c r="M27" s="45" t="s">
        <v>131</v>
      </c>
      <c r="N27" s="46">
        <f t="shared" si="1"/>
        <v>1</v>
      </c>
      <c r="O27" s="47">
        <v>0</v>
      </c>
      <c r="P27" s="47">
        <v>0</v>
      </c>
      <c r="Q27" s="47">
        <v>0</v>
      </c>
      <c r="R27" s="47">
        <v>0</v>
      </c>
      <c r="S27" s="47">
        <v>0.2</v>
      </c>
      <c r="T27" s="47">
        <v>0</v>
      </c>
      <c r="U27" s="47">
        <v>0</v>
      </c>
      <c r="V27" s="47"/>
      <c r="W27" s="47">
        <v>0.2</v>
      </c>
      <c r="X27" s="47"/>
      <c r="Y27" s="47">
        <v>0</v>
      </c>
      <c r="Z27" s="47"/>
      <c r="AA27" s="47">
        <v>0.2</v>
      </c>
      <c r="AB27" s="47"/>
      <c r="AC27" s="47">
        <v>0</v>
      </c>
      <c r="AD27" s="47"/>
      <c r="AE27" s="47">
        <v>0.2</v>
      </c>
      <c r="AF27" s="47"/>
      <c r="AG27" s="47">
        <v>0</v>
      </c>
      <c r="AH27" s="47"/>
      <c r="AI27" s="47">
        <v>0.2</v>
      </c>
      <c r="AJ27" s="47"/>
      <c r="AK27" s="47">
        <v>0</v>
      </c>
      <c r="AL27" s="47"/>
      <c r="AM27" s="170"/>
      <c r="AN27" s="84">
        <f t="shared" ref="AN27:AO42" si="2">+O27+Q27+S27+U27+W27+Y27+AA27+AC27+AE27+AG27+AI27+AK27</f>
        <v>1</v>
      </c>
      <c r="AO27" s="84">
        <f t="shared" si="2"/>
        <v>0</v>
      </c>
    </row>
    <row r="28" spans="2:41" s="43" customFormat="1" ht="136.5" x14ac:dyDescent="0.35">
      <c r="B28" s="49" t="s">
        <v>132</v>
      </c>
      <c r="C28" s="49" t="s">
        <v>106</v>
      </c>
      <c r="D28" s="115"/>
      <c r="E28" s="128"/>
      <c r="F28" s="50" t="s">
        <v>133</v>
      </c>
      <c r="G28" s="50" t="s">
        <v>230</v>
      </c>
      <c r="H28" s="51">
        <v>181402000</v>
      </c>
      <c r="I28" s="51">
        <v>189486000</v>
      </c>
      <c r="J28" s="44" t="s">
        <v>72</v>
      </c>
      <c r="K28" s="45" t="s">
        <v>134</v>
      </c>
      <c r="L28" s="45" t="s">
        <v>135</v>
      </c>
      <c r="M28" s="45" t="s">
        <v>136</v>
      </c>
      <c r="N28" s="46">
        <f t="shared" si="1"/>
        <v>1.0003</v>
      </c>
      <c r="O28" s="81">
        <v>4.1700000000000001E-2</v>
      </c>
      <c r="P28" s="81">
        <v>4.1700000000000001E-2</v>
      </c>
      <c r="Q28" s="81">
        <v>4.1700000000000001E-2</v>
      </c>
      <c r="R28" s="81">
        <v>4.1700000000000001E-2</v>
      </c>
      <c r="S28" s="81">
        <v>0.20830000000000001</v>
      </c>
      <c r="T28" s="81">
        <v>4.1700000000000001E-2</v>
      </c>
      <c r="U28" s="47">
        <v>4.1700000000000001E-2</v>
      </c>
      <c r="V28" s="47"/>
      <c r="W28" s="47">
        <v>4.1700000000000001E-2</v>
      </c>
      <c r="X28" s="47"/>
      <c r="Y28" s="47">
        <v>0.20830000000000001</v>
      </c>
      <c r="Z28" s="47"/>
      <c r="AA28" s="47">
        <v>4.1700000000000001E-2</v>
      </c>
      <c r="AB28" s="47"/>
      <c r="AC28" s="47">
        <v>4.1700000000000001E-2</v>
      </c>
      <c r="AD28" s="47"/>
      <c r="AE28" s="47">
        <v>4.1700000000000001E-2</v>
      </c>
      <c r="AF28" s="47"/>
      <c r="AG28" s="47">
        <v>0.2084</v>
      </c>
      <c r="AH28" s="47"/>
      <c r="AI28" s="47">
        <v>4.1700000000000001E-2</v>
      </c>
      <c r="AJ28" s="47"/>
      <c r="AK28" s="47">
        <v>4.1700000000000001E-2</v>
      </c>
      <c r="AL28" s="47"/>
      <c r="AM28" s="96">
        <v>0</v>
      </c>
      <c r="AN28" s="84">
        <f t="shared" si="2"/>
        <v>1.0003</v>
      </c>
      <c r="AO28" s="82">
        <f t="shared" si="2"/>
        <v>0.12509999999999999</v>
      </c>
    </row>
    <row r="29" spans="2:41" ht="84" x14ac:dyDescent="0.35">
      <c r="B29" s="119" t="s">
        <v>132</v>
      </c>
      <c r="C29" s="119" t="s">
        <v>115</v>
      </c>
      <c r="D29" s="119" t="s">
        <v>137</v>
      </c>
      <c r="E29" s="122" t="s">
        <v>138</v>
      </c>
      <c r="F29" s="52" t="s">
        <v>231</v>
      </c>
      <c r="G29" s="52" t="s">
        <v>232</v>
      </c>
      <c r="H29" s="53">
        <v>5027391000</v>
      </c>
      <c r="I29" s="53">
        <v>4927391000</v>
      </c>
      <c r="J29" s="54" t="s">
        <v>37</v>
      </c>
      <c r="K29" s="45" t="s">
        <v>139</v>
      </c>
      <c r="L29" s="55" t="s">
        <v>140</v>
      </c>
      <c r="M29" s="45" t="s">
        <v>141</v>
      </c>
      <c r="N29" s="46">
        <f t="shared" si="1"/>
        <v>1</v>
      </c>
      <c r="O29" s="81">
        <v>4.4999999999999998E-2</v>
      </c>
      <c r="P29" s="81">
        <v>4.4999999999999998E-2</v>
      </c>
      <c r="Q29" s="81">
        <v>4.4999999999999998E-2</v>
      </c>
      <c r="R29" s="81">
        <v>4.4999999999999998E-2</v>
      </c>
      <c r="S29" s="81">
        <v>4.4999999999999998E-2</v>
      </c>
      <c r="T29" s="81">
        <v>4.4999999999999998E-2</v>
      </c>
      <c r="U29" s="81">
        <v>4.4999999999999998E-2</v>
      </c>
      <c r="V29" s="47"/>
      <c r="W29" s="81">
        <v>0.115</v>
      </c>
      <c r="X29" s="47"/>
      <c r="Y29" s="81">
        <v>0.04</v>
      </c>
      <c r="Z29" s="47"/>
      <c r="AA29" s="81">
        <v>0.115</v>
      </c>
      <c r="AB29" s="47"/>
      <c r="AC29" s="81">
        <v>0.04</v>
      </c>
      <c r="AD29" s="47"/>
      <c r="AE29" s="81">
        <v>0.04</v>
      </c>
      <c r="AF29" s="47"/>
      <c r="AG29" s="81">
        <v>0.24</v>
      </c>
      <c r="AH29" s="47"/>
      <c r="AI29" s="81">
        <v>0.19</v>
      </c>
      <c r="AJ29" s="47"/>
      <c r="AK29" s="81">
        <v>0.04</v>
      </c>
      <c r="AL29" s="47"/>
      <c r="AM29" s="97">
        <v>215124.86</v>
      </c>
      <c r="AN29" s="84">
        <f t="shared" si="2"/>
        <v>1</v>
      </c>
      <c r="AO29" s="82">
        <f t="shared" si="2"/>
        <v>0.13500000000000001</v>
      </c>
    </row>
    <row r="30" spans="2:41" ht="42" x14ac:dyDescent="0.35">
      <c r="B30" s="120"/>
      <c r="C30" s="120"/>
      <c r="D30" s="120"/>
      <c r="E30" s="123"/>
      <c r="F30" s="52" t="s">
        <v>142</v>
      </c>
      <c r="G30" s="52" t="s">
        <v>143</v>
      </c>
      <c r="H30" s="56">
        <v>2031094000</v>
      </c>
      <c r="I30" s="56">
        <v>2031094000</v>
      </c>
      <c r="J30" s="57" t="s">
        <v>37</v>
      </c>
      <c r="K30" s="45" t="s">
        <v>144</v>
      </c>
      <c r="L30" s="55" t="s">
        <v>145</v>
      </c>
      <c r="M30" s="45" t="s">
        <v>146</v>
      </c>
      <c r="N30" s="46">
        <f t="shared" si="1"/>
        <v>0.99999999999999978</v>
      </c>
      <c r="O30" s="81">
        <v>0.09</v>
      </c>
      <c r="P30" s="81">
        <v>0</v>
      </c>
      <c r="Q30" s="81">
        <v>0.09</v>
      </c>
      <c r="R30" s="81">
        <v>0.09</v>
      </c>
      <c r="S30" s="81">
        <v>0.09</v>
      </c>
      <c r="T30" s="81">
        <v>0.09</v>
      </c>
      <c r="U30" s="81">
        <v>0.09</v>
      </c>
      <c r="V30" s="47"/>
      <c r="W30" s="81">
        <v>0.08</v>
      </c>
      <c r="X30" s="47"/>
      <c r="Y30" s="81">
        <v>0.08</v>
      </c>
      <c r="Z30" s="47"/>
      <c r="AA30" s="81">
        <v>0.08</v>
      </c>
      <c r="AB30" s="47"/>
      <c r="AC30" s="81">
        <v>0.08</v>
      </c>
      <c r="AD30" s="47"/>
      <c r="AE30" s="81">
        <v>0.08</v>
      </c>
      <c r="AF30" s="47"/>
      <c r="AG30" s="81">
        <v>0.08</v>
      </c>
      <c r="AH30" s="47"/>
      <c r="AI30" s="81">
        <v>0.08</v>
      </c>
      <c r="AJ30" s="47"/>
      <c r="AK30" s="81">
        <v>0.08</v>
      </c>
      <c r="AL30" s="47"/>
      <c r="AM30" s="97">
        <v>105245.06</v>
      </c>
      <c r="AN30" s="84">
        <f t="shared" si="2"/>
        <v>0.99999999999999978</v>
      </c>
      <c r="AO30" s="82">
        <f t="shared" si="2"/>
        <v>0.18</v>
      </c>
    </row>
    <row r="31" spans="2:41" ht="63" x14ac:dyDescent="0.35">
      <c r="B31" s="120"/>
      <c r="C31" s="120"/>
      <c r="D31" s="120"/>
      <c r="E31" s="123"/>
      <c r="F31" s="58" t="s">
        <v>147</v>
      </c>
      <c r="G31" s="58" t="s">
        <v>148</v>
      </c>
      <c r="H31" s="53">
        <v>470000000</v>
      </c>
      <c r="I31" s="53">
        <v>470000000</v>
      </c>
      <c r="J31" s="57" t="s">
        <v>37</v>
      </c>
      <c r="K31" s="45" t="s">
        <v>149</v>
      </c>
      <c r="L31" s="55" t="s">
        <v>150</v>
      </c>
      <c r="M31" s="45" t="s">
        <v>151</v>
      </c>
      <c r="N31" s="46">
        <f t="shared" si="1"/>
        <v>1</v>
      </c>
      <c r="O31" s="47">
        <v>0</v>
      </c>
      <c r="P31" s="47">
        <v>0</v>
      </c>
      <c r="Q31" s="47">
        <v>0</v>
      </c>
      <c r="R31" s="47">
        <v>0</v>
      </c>
      <c r="S31" s="47">
        <v>0.25</v>
      </c>
      <c r="T31" s="47">
        <v>0.25</v>
      </c>
      <c r="U31" s="47">
        <v>0</v>
      </c>
      <c r="V31" s="47"/>
      <c r="W31" s="47">
        <v>0</v>
      </c>
      <c r="X31" s="47"/>
      <c r="Y31" s="47">
        <v>0.25</v>
      </c>
      <c r="Z31" s="47"/>
      <c r="AA31" s="47">
        <v>0</v>
      </c>
      <c r="AB31" s="47"/>
      <c r="AC31" s="47">
        <v>0.25</v>
      </c>
      <c r="AD31" s="47"/>
      <c r="AE31" s="47">
        <v>0</v>
      </c>
      <c r="AF31" s="47"/>
      <c r="AG31" s="47">
        <v>0</v>
      </c>
      <c r="AH31" s="47"/>
      <c r="AI31" s="47">
        <v>0.25</v>
      </c>
      <c r="AJ31" s="47"/>
      <c r="AK31" s="47">
        <v>0</v>
      </c>
      <c r="AL31" s="47"/>
      <c r="AM31" s="82">
        <v>0</v>
      </c>
      <c r="AN31" s="84">
        <f t="shared" si="2"/>
        <v>1</v>
      </c>
      <c r="AO31" s="82">
        <f t="shared" si="2"/>
        <v>0.25</v>
      </c>
    </row>
    <row r="32" spans="2:41" ht="63" x14ac:dyDescent="0.35">
      <c r="B32" s="121"/>
      <c r="C32" s="121"/>
      <c r="D32" s="120"/>
      <c r="E32" s="123"/>
      <c r="F32" s="58" t="s">
        <v>152</v>
      </c>
      <c r="G32" s="58" t="s">
        <v>153</v>
      </c>
      <c r="H32" s="53">
        <v>162822000</v>
      </c>
      <c r="I32" s="53">
        <v>162822000</v>
      </c>
      <c r="J32" s="57" t="s">
        <v>37</v>
      </c>
      <c r="K32" s="45" t="s">
        <v>154</v>
      </c>
      <c r="L32" s="55" t="s">
        <v>155</v>
      </c>
      <c r="M32" s="45" t="s">
        <v>156</v>
      </c>
      <c r="N32" s="46">
        <f t="shared" si="1"/>
        <v>1</v>
      </c>
      <c r="O32" s="47">
        <v>0</v>
      </c>
      <c r="P32" s="47">
        <v>0</v>
      </c>
      <c r="Q32" s="47">
        <v>0</v>
      </c>
      <c r="R32" s="47">
        <v>0</v>
      </c>
      <c r="S32" s="47">
        <v>0</v>
      </c>
      <c r="T32" s="47">
        <v>0</v>
      </c>
      <c r="U32" s="47">
        <v>0</v>
      </c>
      <c r="V32" s="47"/>
      <c r="W32" s="47">
        <v>0.5</v>
      </c>
      <c r="X32" s="47"/>
      <c r="Y32" s="47">
        <v>0</v>
      </c>
      <c r="Z32" s="47"/>
      <c r="AA32" s="47">
        <v>0</v>
      </c>
      <c r="AB32" s="47"/>
      <c r="AC32" s="47">
        <v>0</v>
      </c>
      <c r="AD32" s="47"/>
      <c r="AE32" s="47">
        <v>0</v>
      </c>
      <c r="AF32" s="47"/>
      <c r="AG32" s="47">
        <v>0</v>
      </c>
      <c r="AH32" s="47"/>
      <c r="AI32" s="47">
        <v>0.5</v>
      </c>
      <c r="AJ32" s="47"/>
      <c r="AK32" s="47">
        <v>0</v>
      </c>
      <c r="AL32" s="47"/>
      <c r="AM32" s="82">
        <f>0/2</f>
        <v>0</v>
      </c>
      <c r="AN32" s="84">
        <f t="shared" si="2"/>
        <v>1</v>
      </c>
      <c r="AO32" s="84">
        <f t="shared" si="2"/>
        <v>0</v>
      </c>
    </row>
    <row r="33" spans="2:43" ht="126" x14ac:dyDescent="0.35">
      <c r="B33" s="110" t="s">
        <v>157</v>
      </c>
      <c r="C33" s="110" t="s">
        <v>115</v>
      </c>
      <c r="D33" s="120"/>
      <c r="E33" s="123"/>
      <c r="F33" s="52" t="s">
        <v>158</v>
      </c>
      <c r="G33" s="59" t="s">
        <v>159</v>
      </c>
      <c r="H33" s="60">
        <v>511336000</v>
      </c>
      <c r="I33" s="60">
        <v>511336000</v>
      </c>
      <c r="J33" s="54" t="s">
        <v>37</v>
      </c>
      <c r="K33" s="45" t="s">
        <v>223</v>
      </c>
      <c r="L33" s="61" t="s">
        <v>160</v>
      </c>
      <c r="M33" s="45" t="s">
        <v>161</v>
      </c>
      <c r="N33" s="46">
        <f t="shared" si="1"/>
        <v>1</v>
      </c>
      <c r="O33" s="47">
        <v>0</v>
      </c>
      <c r="P33" s="81">
        <v>0.21249999999999999</v>
      </c>
      <c r="Q33" s="47">
        <v>0</v>
      </c>
      <c r="R33" s="47">
        <v>0</v>
      </c>
      <c r="S33" s="47">
        <v>0</v>
      </c>
      <c r="T33" s="47">
        <v>0</v>
      </c>
      <c r="U33" s="47">
        <v>0</v>
      </c>
      <c r="V33" s="47"/>
      <c r="W33" s="47">
        <v>0.125</v>
      </c>
      <c r="X33" s="47"/>
      <c r="Y33" s="47">
        <v>0.27500000000000002</v>
      </c>
      <c r="Z33" s="47"/>
      <c r="AA33" s="47">
        <v>0</v>
      </c>
      <c r="AB33" s="47"/>
      <c r="AC33" s="47">
        <v>0.2</v>
      </c>
      <c r="AD33" s="47"/>
      <c r="AE33" s="47">
        <v>0.125</v>
      </c>
      <c r="AF33" s="47"/>
      <c r="AG33" s="47">
        <v>2.5000000000000001E-2</v>
      </c>
      <c r="AH33" s="47"/>
      <c r="AI33" s="47">
        <v>0.25</v>
      </c>
      <c r="AJ33" s="47"/>
      <c r="AK33" s="47">
        <v>0</v>
      </c>
      <c r="AL33" s="47"/>
      <c r="AM33" s="96">
        <v>1</v>
      </c>
      <c r="AN33" s="84">
        <f t="shared" si="2"/>
        <v>1</v>
      </c>
      <c r="AO33" s="82">
        <f t="shared" si="2"/>
        <v>0.21249999999999999</v>
      </c>
    </row>
    <row r="34" spans="2:43" ht="94.5" x14ac:dyDescent="0.35">
      <c r="B34" s="115"/>
      <c r="C34" s="115" t="s">
        <v>115</v>
      </c>
      <c r="D34" s="120"/>
      <c r="E34" s="124"/>
      <c r="F34" s="62" t="s">
        <v>162</v>
      </c>
      <c r="G34" s="62" t="s">
        <v>163</v>
      </c>
      <c r="H34" s="53">
        <v>61594000</v>
      </c>
      <c r="I34" s="53">
        <v>61594000</v>
      </c>
      <c r="J34" s="57" t="s">
        <v>37</v>
      </c>
      <c r="K34" s="45" t="s">
        <v>164</v>
      </c>
      <c r="L34" s="55" t="s">
        <v>165</v>
      </c>
      <c r="M34" s="45" t="s">
        <v>166</v>
      </c>
      <c r="N34" s="46">
        <f t="shared" si="1"/>
        <v>0.99999999999999989</v>
      </c>
      <c r="O34" s="47">
        <v>0</v>
      </c>
      <c r="P34" s="47">
        <v>0.15</v>
      </c>
      <c r="Q34" s="47">
        <v>0</v>
      </c>
      <c r="R34" s="47">
        <v>0</v>
      </c>
      <c r="S34" s="47">
        <v>0.05</v>
      </c>
      <c r="T34" s="47">
        <v>0.05</v>
      </c>
      <c r="U34" s="47">
        <v>7.4999999999999997E-2</v>
      </c>
      <c r="V34" s="47"/>
      <c r="W34" s="47">
        <v>0.125</v>
      </c>
      <c r="X34" s="47"/>
      <c r="Y34" s="47">
        <v>0.17499999999999999</v>
      </c>
      <c r="Z34" s="47"/>
      <c r="AA34" s="47">
        <v>0.05</v>
      </c>
      <c r="AB34" s="47"/>
      <c r="AC34" s="47">
        <v>7.4999999999999997E-2</v>
      </c>
      <c r="AD34" s="47"/>
      <c r="AE34" s="47">
        <v>0.3</v>
      </c>
      <c r="AF34" s="47"/>
      <c r="AG34" s="47">
        <v>0</v>
      </c>
      <c r="AH34" s="47"/>
      <c r="AI34" s="47">
        <v>0.15</v>
      </c>
      <c r="AJ34" s="47"/>
      <c r="AK34" s="47">
        <v>0</v>
      </c>
      <c r="AL34" s="47"/>
      <c r="AM34" s="86">
        <v>0.04</v>
      </c>
      <c r="AN34" s="84">
        <f t="shared" si="2"/>
        <v>0.99999999999999989</v>
      </c>
      <c r="AO34" s="82">
        <f t="shared" si="2"/>
        <v>0.2</v>
      </c>
    </row>
    <row r="35" spans="2:43" ht="67.5" customHeight="1" x14ac:dyDescent="0.35">
      <c r="B35" s="110" t="s">
        <v>167</v>
      </c>
      <c r="C35" s="110" t="s">
        <v>168</v>
      </c>
      <c r="D35" s="110" t="s">
        <v>38</v>
      </c>
      <c r="E35" s="174" t="s">
        <v>241</v>
      </c>
      <c r="F35" s="110" t="s">
        <v>169</v>
      </c>
      <c r="G35" s="110" t="s">
        <v>169</v>
      </c>
      <c r="H35" s="108">
        <v>1104950000</v>
      </c>
      <c r="I35" s="108">
        <v>1193497500</v>
      </c>
      <c r="J35" s="63" t="s">
        <v>43</v>
      </c>
      <c r="K35" s="64" t="s">
        <v>170</v>
      </c>
      <c r="L35" s="45" t="s">
        <v>224</v>
      </c>
      <c r="M35" s="93" t="s">
        <v>242</v>
      </c>
      <c r="N35" s="46">
        <f t="shared" si="1"/>
        <v>1.0000000000000004</v>
      </c>
      <c r="O35" s="65">
        <v>0</v>
      </c>
      <c r="P35" s="65">
        <v>0</v>
      </c>
      <c r="Q35" s="65">
        <v>0.5</v>
      </c>
      <c r="R35" s="65">
        <v>0.5</v>
      </c>
      <c r="S35" s="65">
        <v>0.05</v>
      </c>
      <c r="T35" s="65">
        <v>0.05</v>
      </c>
      <c r="U35" s="65">
        <v>0.05</v>
      </c>
      <c r="V35" s="65"/>
      <c r="W35" s="65">
        <v>0.05</v>
      </c>
      <c r="X35" s="65"/>
      <c r="Y35" s="65">
        <v>0.05</v>
      </c>
      <c r="Z35" s="46"/>
      <c r="AA35" s="65">
        <v>0.05</v>
      </c>
      <c r="AB35" s="65"/>
      <c r="AC35" s="65">
        <v>0.05</v>
      </c>
      <c r="AD35" s="65"/>
      <c r="AE35" s="65">
        <v>0.05</v>
      </c>
      <c r="AF35" s="65"/>
      <c r="AG35" s="65">
        <v>0.05</v>
      </c>
      <c r="AH35" s="65"/>
      <c r="AI35" s="65">
        <v>0.05</v>
      </c>
      <c r="AJ35" s="65"/>
      <c r="AK35" s="65">
        <v>0.05</v>
      </c>
      <c r="AL35" s="46"/>
      <c r="AM35" s="102">
        <f>+AVERAGE(AO35:AO36)</f>
        <v>0.4</v>
      </c>
      <c r="AN35" s="84">
        <f>+O35+Q35+S35+U35+W35+Y35+AA35+AC35+AE35+AG35+AI35+AK35</f>
        <v>1.0000000000000004</v>
      </c>
      <c r="AO35" s="82">
        <f t="shared" si="2"/>
        <v>0.55000000000000004</v>
      </c>
    </row>
    <row r="36" spans="2:43" ht="84" x14ac:dyDescent="0.35">
      <c r="B36" s="111"/>
      <c r="C36" s="111"/>
      <c r="D36" s="111"/>
      <c r="E36" s="117"/>
      <c r="F36" s="111"/>
      <c r="G36" s="111"/>
      <c r="H36" s="109"/>
      <c r="I36" s="109"/>
      <c r="J36" s="63" t="s">
        <v>39</v>
      </c>
      <c r="K36" s="66" t="s">
        <v>171</v>
      </c>
      <c r="L36" s="45" t="s">
        <v>172</v>
      </c>
      <c r="M36" s="45" t="s">
        <v>173</v>
      </c>
      <c r="N36" s="46">
        <f t="shared" si="1"/>
        <v>1.0001</v>
      </c>
      <c r="O36" s="81">
        <v>0.19439999999999999</v>
      </c>
      <c r="P36" s="81">
        <v>0.19439999999999999</v>
      </c>
      <c r="Q36" s="81">
        <v>2.7799999999999998E-2</v>
      </c>
      <c r="R36" s="81">
        <v>2.7799999999999998E-2</v>
      </c>
      <c r="S36" s="81">
        <v>2.7799999999999998E-2</v>
      </c>
      <c r="T36" s="81">
        <v>2.7799999999999998E-2</v>
      </c>
      <c r="U36" s="47">
        <v>0.16109999999999999</v>
      </c>
      <c r="V36" s="47"/>
      <c r="W36" s="47">
        <v>2.7799999999999998E-2</v>
      </c>
      <c r="X36" s="47"/>
      <c r="Y36" s="47">
        <v>7.7799999999999994E-2</v>
      </c>
      <c r="Z36" s="47"/>
      <c r="AA36" s="47">
        <v>0.19439999999999999</v>
      </c>
      <c r="AB36" s="47"/>
      <c r="AC36" s="47">
        <v>7.7799999999999994E-2</v>
      </c>
      <c r="AD36" s="47"/>
      <c r="AE36" s="47">
        <v>2.7799999999999998E-2</v>
      </c>
      <c r="AF36" s="47"/>
      <c r="AG36" s="47">
        <v>7.7799999999999994E-2</v>
      </c>
      <c r="AH36" s="47"/>
      <c r="AI36" s="47">
        <v>2.7799999999999998E-2</v>
      </c>
      <c r="AJ36" s="47"/>
      <c r="AK36" s="47">
        <v>7.7799999999999994E-2</v>
      </c>
      <c r="AL36" s="47"/>
      <c r="AM36" s="103"/>
      <c r="AN36" s="84">
        <f t="shared" ref="AN36:AO50" si="3">+O36+Q36+S36+U36+W36+Y36+AA36+AC36+AE36+AG36+AI36+AK36</f>
        <v>1.0001</v>
      </c>
      <c r="AO36" s="82">
        <f t="shared" si="2"/>
        <v>0.24999999999999997</v>
      </c>
    </row>
    <row r="37" spans="2:43" ht="84" x14ac:dyDescent="0.35">
      <c r="B37" s="111"/>
      <c r="C37" s="111"/>
      <c r="D37" s="110" t="s">
        <v>174</v>
      </c>
      <c r="E37" s="117"/>
      <c r="F37" s="110" t="s">
        <v>175</v>
      </c>
      <c r="G37" s="110" t="s">
        <v>175</v>
      </c>
      <c r="H37" s="108">
        <v>362450000</v>
      </c>
      <c r="I37" s="108">
        <v>380572500</v>
      </c>
      <c r="J37" s="63" t="s">
        <v>40</v>
      </c>
      <c r="K37" s="64" t="s">
        <v>176</v>
      </c>
      <c r="L37" s="45" t="s">
        <v>177</v>
      </c>
      <c r="M37" s="45" t="s">
        <v>178</v>
      </c>
      <c r="N37" s="46">
        <f t="shared" si="1"/>
        <v>1</v>
      </c>
      <c r="O37" s="81">
        <v>8.3299999999999999E-2</v>
      </c>
      <c r="P37" s="81">
        <v>8.3299999999999999E-2</v>
      </c>
      <c r="Q37" s="81">
        <v>8.3299999999999999E-2</v>
      </c>
      <c r="R37" s="81">
        <v>8.3299999999999999E-2</v>
      </c>
      <c r="S37" s="81">
        <v>8.3299999999999999E-2</v>
      </c>
      <c r="T37" s="81">
        <v>8.3299999999999999E-2</v>
      </c>
      <c r="U37" s="47">
        <v>8.3299999999999999E-2</v>
      </c>
      <c r="V37" s="47"/>
      <c r="W37" s="47">
        <v>8.3299999999999999E-2</v>
      </c>
      <c r="X37" s="47"/>
      <c r="Y37" s="47">
        <v>8.3299999999999999E-2</v>
      </c>
      <c r="Z37" s="47"/>
      <c r="AA37" s="47">
        <v>8.3299999999999999E-2</v>
      </c>
      <c r="AB37" s="47"/>
      <c r="AC37" s="47">
        <v>8.3299999999999999E-2</v>
      </c>
      <c r="AD37" s="47"/>
      <c r="AE37" s="47">
        <v>8.3400000000000002E-2</v>
      </c>
      <c r="AF37" s="47"/>
      <c r="AG37" s="47">
        <v>8.3400000000000002E-2</v>
      </c>
      <c r="AH37" s="47"/>
      <c r="AI37" s="47">
        <v>8.3400000000000002E-2</v>
      </c>
      <c r="AJ37" s="47"/>
      <c r="AK37" s="47">
        <v>8.3400000000000002E-2</v>
      </c>
      <c r="AL37" s="47"/>
      <c r="AM37" s="102">
        <f>+AVERAGE(AO37:AO38)</f>
        <v>0.37495000000000001</v>
      </c>
      <c r="AN37" s="84">
        <f t="shared" si="3"/>
        <v>1</v>
      </c>
      <c r="AO37" s="82">
        <f t="shared" si="2"/>
        <v>0.24990000000000001</v>
      </c>
    </row>
    <row r="38" spans="2:43" ht="84" x14ac:dyDescent="0.35">
      <c r="B38" s="111"/>
      <c r="C38" s="111"/>
      <c r="D38" s="115"/>
      <c r="E38" s="117"/>
      <c r="F38" s="115"/>
      <c r="G38" s="115"/>
      <c r="H38" s="116"/>
      <c r="I38" s="116"/>
      <c r="J38" s="63" t="s">
        <v>40</v>
      </c>
      <c r="K38" s="64" t="s">
        <v>179</v>
      </c>
      <c r="L38" s="45" t="s">
        <v>180</v>
      </c>
      <c r="M38" s="45" t="s">
        <v>181</v>
      </c>
      <c r="N38" s="46">
        <f t="shared" si="1"/>
        <v>1</v>
      </c>
      <c r="O38" s="46">
        <v>0</v>
      </c>
      <c r="P38" s="46">
        <v>0</v>
      </c>
      <c r="Q38" s="81">
        <v>0.5</v>
      </c>
      <c r="R38" s="81">
        <v>0.5</v>
      </c>
      <c r="S38" s="46">
        <v>0</v>
      </c>
      <c r="T38" s="46">
        <v>0</v>
      </c>
      <c r="U38" s="46">
        <v>0</v>
      </c>
      <c r="V38" s="46"/>
      <c r="W38" s="46">
        <v>0</v>
      </c>
      <c r="X38" s="46"/>
      <c r="Y38" s="46">
        <v>0</v>
      </c>
      <c r="Z38" s="46"/>
      <c r="AA38" s="46">
        <v>0.5</v>
      </c>
      <c r="AB38" s="46"/>
      <c r="AC38" s="46">
        <v>0</v>
      </c>
      <c r="AD38" s="46"/>
      <c r="AE38" s="46">
        <v>0</v>
      </c>
      <c r="AF38" s="46"/>
      <c r="AG38" s="46">
        <v>0</v>
      </c>
      <c r="AH38" s="46"/>
      <c r="AI38" s="46">
        <v>0</v>
      </c>
      <c r="AJ38" s="46"/>
      <c r="AK38" s="46">
        <v>0</v>
      </c>
      <c r="AL38" s="46"/>
      <c r="AM38" s="103"/>
      <c r="AN38" s="84">
        <f t="shared" si="3"/>
        <v>1</v>
      </c>
      <c r="AO38" s="82">
        <f t="shared" si="2"/>
        <v>0.5</v>
      </c>
    </row>
    <row r="39" spans="2:43" ht="73.5" x14ac:dyDescent="0.35">
      <c r="B39" s="111"/>
      <c r="C39" s="111"/>
      <c r="D39" s="45" t="s">
        <v>41</v>
      </c>
      <c r="E39" s="117"/>
      <c r="F39" s="110" t="s">
        <v>182</v>
      </c>
      <c r="G39" s="110" t="s">
        <v>182</v>
      </c>
      <c r="H39" s="114">
        <v>2979240000</v>
      </c>
      <c r="I39" s="118">
        <v>2760769700</v>
      </c>
      <c r="J39" s="63" t="s">
        <v>44</v>
      </c>
      <c r="K39" s="68" t="s">
        <v>183</v>
      </c>
      <c r="L39" s="68" t="s">
        <v>184</v>
      </c>
      <c r="M39" s="45" t="s">
        <v>185</v>
      </c>
      <c r="N39" s="46">
        <f t="shared" si="1"/>
        <v>1</v>
      </c>
      <c r="O39" s="81">
        <v>8.3299999999999999E-2</v>
      </c>
      <c r="P39" s="81">
        <v>8.3299999999999999E-2</v>
      </c>
      <c r="Q39" s="81">
        <v>8.3299999999999999E-2</v>
      </c>
      <c r="R39" s="81">
        <v>8.3299999999999999E-2</v>
      </c>
      <c r="S39" s="81">
        <v>8.3299999999999999E-2</v>
      </c>
      <c r="T39" s="81">
        <v>8.3299999999999999E-2</v>
      </c>
      <c r="U39" s="47">
        <v>8.3299999999999999E-2</v>
      </c>
      <c r="V39" s="47"/>
      <c r="W39" s="47">
        <v>8.3299999999999999E-2</v>
      </c>
      <c r="X39" s="47"/>
      <c r="Y39" s="47">
        <v>8.3299999999999999E-2</v>
      </c>
      <c r="Z39" s="47"/>
      <c r="AA39" s="47">
        <v>8.3299999999999999E-2</v>
      </c>
      <c r="AB39" s="47"/>
      <c r="AC39" s="47">
        <v>8.3299999999999999E-2</v>
      </c>
      <c r="AD39" s="47"/>
      <c r="AE39" s="47">
        <v>8.3400000000000002E-2</v>
      </c>
      <c r="AF39" s="47"/>
      <c r="AG39" s="47">
        <v>8.3400000000000002E-2</v>
      </c>
      <c r="AH39" s="47"/>
      <c r="AI39" s="47">
        <v>8.3400000000000002E-2</v>
      </c>
      <c r="AJ39" s="47"/>
      <c r="AK39" s="47">
        <v>8.3400000000000002E-2</v>
      </c>
      <c r="AL39" s="47"/>
      <c r="AM39" s="102">
        <f>+AVERAGE(AO39:AO41)</f>
        <v>0.34656666666666669</v>
      </c>
      <c r="AN39" s="84">
        <f t="shared" si="3"/>
        <v>1</v>
      </c>
      <c r="AO39" s="82">
        <f t="shared" si="2"/>
        <v>0.24990000000000001</v>
      </c>
    </row>
    <row r="40" spans="2:43" ht="94.5" x14ac:dyDescent="0.35">
      <c r="B40" s="111"/>
      <c r="C40" s="111"/>
      <c r="D40" s="45" t="s">
        <v>186</v>
      </c>
      <c r="E40" s="117"/>
      <c r="F40" s="111"/>
      <c r="G40" s="111"/>
      <c r="H40" s="114"/>
      <c r="I40" s="118"/>
      <c r="J40" s="63" t="s">
        <v>44</v>
      </c>
      <c r="K40" s="45" t="s">
        <v>187</v>
      </c>
      <c r="L40" s="45" t="s">
        <v>188</v>
      </c>
      <c r="M40" s="45" t="s">
        <v>189</v>
      </c>
      <c r="N40" s="46">
        <f t="shared" si="1"/>
        <v>0.99960000000000004</v>
      </c>
      <c r="O40" s="81">
        <v>6.6600000000000006E-2</v>
      </c>
      <c r="P40" s="81">
        <v>6.6600000000000006E-2</v>
      </c>
      <c r="Q40" s="81">
        <v>6.6600000000000006E-2</v>
      </c>
      <c r="R40" s="81">
        <v>6.6600000000000006E-2</v>
      </c>
      <c r="S40" s="81">
        <v>6.6600000000000006E-2</v>
      </c>
      <c r="T40" s="81">
        <v>6.6600000000000006E-2</v>
      </c>
      <c r="U40" s="47">
        <v>0.1166</v>
      </c>
      <c r="V40" s="47"/>
      <c r="W40" s="47">
        <v>6.6600000000000006E-2</v>
      </c>
      <c r="X40" s="47"/>
      <c r="Y40" s="47">
        <v>6.6600000000000006E-2</v>
      </c>
      <c r="Z40" s="47"/>
      <c r="AA40" s="47">
        <v>0.1166</v>
      </c>
      <c r="AB40" s="47"/>
      <c r="AC40" s="47">
        <v>6.6600000000000006E-2</v>
      </c>
      <c r="AD40" s="47"/>
      <c r="AE40" s="47">
        <v>6.6699999999999995E-2</v>
      </c>
      <c r="AF40" s="47"/>
      <c r="AG40" s="47">
        <v>0.1167</v>
      </c>
      <c r="AH40" s="47"/>
      <c r="AI40" s="47">
        <v>6.6699999999999995E-2</v>
      </c>
      <c r="AJ40" s="47"/>
      <c r="AK40" s="47">
        <v>0.1167</v>
      </c>
      <c r="AL40" s="47"/>
      <c r="AM40" s="113"/>
      <c r="AN40" s="84">
        <f t="shared" si="3"/>
        <v>0.99960000000000004</v>
      </c>
      <c r="AO40" s="82">
        <f t="shared" si="2"/>
        <v>0.19980000000000003</v>
      </c>
    </row>
    <row r="41" spans="2:43" ht="115.5" x14ac:dyDescent="0.35">
      <c r="B41" s="111"/>
      <c r="C41" s="111"/>
      <c r="D41" s="45" t="s">
        <v>41</v>
      </c>
      <c r="E41" s="117"/>
      <c r="F41" s="111"/>
      <c r="G41" s="111"/>
      <c r="H41" s="114"/>
      <c r="I41" s="118"/>
      <c r="J41" s="63" t="s">
        <v>44</v>
      </c>
      <c r="K41" s="45" t="s">
        <v>190</v>
      </c>
      <c r="L41" s="45" t="s">
        <v>191</v>
      </c>
      <c r="M41" s="45" t="s">
        <v>192</v>
      </c>
      <c r="N41" s="46">
        <f t="shared" si="1"/>
        <v>1.0000000000000004</v>
      </c>
      <c r="O41" s="47">
        <v>0.5</v>
      </c>
      <c r="P41" s="47">
        <v>0.5</v>
      </c>
      <c r="Q41" s="81">
        <v>4.4999999999999998E-2</v>
      </c>
      <c r="R41" s="81">
        <v>4.4999999999999998E-2</v>
      </c>
      <c r="S41" s="81">
        <v>4.4999999999999998E-2</v>
      </c>
      <c r="T41" s="81">
        <v>4.4999999999999998E-2</v>
      </c>
      <c r="U41" s="47">
        <v>4.4999999999999998E-2</v>
      </c>
      <c r="V41" s="47"/>
      <c r="W41" s="47">
        <v>4.4999999999999998E-2</v>
      </c>
      <c r="X41" s="47"/>
      <c r="Y41" s="47">
        <v>4.4999999999999998E-2</v>
      </c>
      <c r="Z41" s="47"/>
      <c r="AA41" s="47">
        <v>4.4999999999999998E-2</v>
      </c>
      <c r="AB41" s="47"/>
      <c r="AC41" s="47">
        <v>4.4999999999999998E-2</v>
      </c>
      <c r="AD41" s="47"/>
      <c r="AE41" s="47">
        <v>4.4999999999999998E-2</v>
      </c>
      <c r="AF41" s="47"/>
      <c r="AG41" s="47">
        <v>4.4999999999999998E-2</v>
      </c>
      <c r="AH41" s="47"/>
      <c r="AI41" s="47">
        <v>4.4999999999999998E-2</v>
      </c>
      <c r="AJ41" s="47"/>
      <c r="AK41" s="47">
        <v>0.05</v>
      </c>
      <c r="AL41" s="47"/>
      <c r="AM41" s="103"/>
      <c r="AN41" s="84">
        <f t="shared" si="3"/>
        <v>1.0000000000000004</v>
      </c>
      <c r="AO41" s="82">
        <f t="shared" si="2"/>
        <v>0.59000000000000008</v>
      </c>
    </row>
    <row r="42" spans="2:43" ht="52.5" x14ac:dyDescent="0.35">
      <c r="B42" s="111"/>
      <c r="C42" s="111"/>
      <c r="D42" s="110" t="s">
        <v>42</v>
      </c>
      <c r="E42" s="117"/>
      <c r="F42" s="110" t="s">
        <v>193</v>
      </c>
      <c r="G42" s="110" t="s">
        <v>193</v>
      </c>
      <c r="H42" s="118">
        <v>2236006000</v>
      </c>
      <c r="I42" s="118">
        <v>2347806300</v>
      </c>
      <c r="J42" s="63" t="s">
        <v>194</v>
      </c>
      <c r="K42" s="68" t="s">
        <v>195</v>
      </c>
      <c r="L42" s="68" t="s">
        <v>196</v>
      </c>
      <c r="M42" s="45" t="s">
        <v>197</v>
      </c>
      <c r="N42" s="46">
        <f t="shared" si="1"/>
        <v>0.99999999999999978</v>
      </c>
      <c r="O42" s="81">
        <v>9.0999999999999998E-2</v>
      </c>
      <c r="P42" s="81">
        <v>4.5499999999999999E-2</v>
      </c>
      <c r="Q42" s="81">
        <v>9.0999999999999998E-2</v>
      </c>
      <c r="R42" s="81">
        <v>4.5499999999999999E-2</v>
      </c>
      <c r="S42" s="81">
        <v>9.0999999999999998E-2</v>
      </c>
      <c r="T42" s="81">
        <v>4.5499999999999999E-2</v>
      </c>
      <c r="U42" s="47">
        <v>9.0999999999999998E-2</v>
      </c>
      <c r="V42" s="47"/>
      <c r="W42" s="47">
        <v>9.0999999999999998E-2</v>
      </c>
      <c r="X42" s="47"/>
      <c r="Y42" s="47">
        <v>9.0999999999999998E-2</v>
      </c>
      <c r="Z42" s="47"/>
      <c r="AA42" s="47">
        <v>9.0999999999999998E-2</v>
      </c>
      <c r="AB42" s="47"/>
      <c r="AC42" s="47">
        <v>9.0999999999999998E-2</v>
      </c>
      <c r="AD42" s="47"/>
      <c r="AE42" s="47">
        <v>9.0999999999999998E-2</v>
      </c>
      <c r="AF42" s="47"/>
      <c r="AG42" s="47">
        <v>9.0999999999999998E-2</v>
      </c>
      <c r="AH42" s="47"/>
      <c r="AI42" s="47">
        <v>0.09</v>
      </c>
      <c r="AJ42" s="47"/>
      <c r="AK42" s="81">
        <v>0</v>
      </c>
      <c r="AL42" s="81"/>
      <c r="AM42" s="102">
        <f>+AVERAGE(AO42:AO44)</f>
        <v>0.22750000000000004</v>
      </c>
      <c r="AN42" s="84">
        <f t="shared" si="3"/>
        <v>0.99999999999999978</v>
      </c>
      <c r="AO42" s="82">
        <f t="shared" si="2"/>
        <v>0.13650000000000001</v>
      </c>
    </row>
    <row r="43" spans="2:43" ht="63" x14ac:dyDescent="0.35">
      <c r="B43" s="111"/>
      <c r="C43" s="111"/>
      <c r="D43" s="111"/>
      <c r="E43" s="117"/>
      <c r="F43" s="111"/>
      <c r="G43" s="111"/>
      <c r="H43" s="118"/>
      <c r="I43" s="118"/>
      <c r="J43" s="63" t="s">
        <v>194</v>
      </c>
      <c r="K43" s="68" t="s">
        <v>198</v>
      </c>
      <c r="L43" s="68" t="s">
        <v>199</v>
      </c>
      <c r="M43" s="45" t="s">
        <v>200</v>
      </c>
      <c r="N43" s="46">
        <f t="shared" si="1"/>
        <v>0.99999999999999978</v>
      </c>
      <c r="O43" s="81">
        <v>9.0999999999999998E-2</v>
      </c>
      <c r="P43" s="81">
        <v>9.0999999999999998E-2</v>
      </c>
      <c r="Q43" s="81">
        <v>9.0999999999999998E-2</v>
      </c>
      <c r="R43" s="81">
        <v>9.0999999999999998E-2</v>
      </c>
      <c r="S43" s="81">
        <v>9.0999999999999998E-2</v>
      </c>
      <c r="T43" s="81">
        <v>9.0999999999999998E-2</v>
      </c>
      <c r="U43" s="47">
        <v>9.0999999999999998E-2</v>
      </c>
      <c r="V43" s="47"/>
      <c r="W43" s="47">
        <v>9.0999999999999998E-2</v>
      </c>
      <c r="X43" s="47"/>
      <c r="Y43" s="47">
        <v>9.0999999999999998E-2</v>
      </c>
      <c r="Z43" s="47"/>
      <c r="AA43" s="47">
        <v>9.0999999999999998E-2</v>
      </c>
      <c r="AB43" s="47"/>
      <c r="AC43" s="47">
        <v>9.0999999999999998E-2</v>
      </c>
      <c r="AD43" s="47"/>
      <c r="AE43" s="47">
        <v>9.0999999999999998E-2</v>
      </c>
      <c r="AF43" s="47"/>
      <c r="AG43" s="47">
        <v>9.0999999999999998E-2</v>
      </c>
      <c r="AH43" s="47"/>
      <c r="AI43" s="47">
        <v>0.09</v>
      </c>
      <c r="AJ43" s="47"/>
      <c r="AK43" s="81">
        <v>0</v>
      </c>
      <c r="AL43" s="47"/>
      <c r="AM43" s="113"/>
      <c r="AN43" s="84">
        <f t="shared" si="3"/>
        <v>0.99999999999999978</v>
      </c>
      <c r="AO43" s="82">
        <f t="shared" si="3"/>
        <v>0.27300000000000002</v>
      </c>
    </row>
    <row r="44" spans="2:43" ht="84" x14ac:dyDescent="0.35">
      <c r="B44" s="115"/>
      <c r="C44" s="115"/>
      <c r="D44" s="111"/>
      <c r="E44" s="117"/>
      <c r="F44" s="111"/>
      <c r="G44" s="111"/>
      <c r="H44" s="118"/>
      <c r="I44" s="118"/>
      <c r="J44" s="63" t="s">
        <v>194</v>
      </c>
      <c r="K44" s="68" t="s">
        <v>201</v>
      </c>
      <c r="L44" s="68" t="s">
        <v>202</v>
      </c>
      <c r="M44" s="45" t="s">
        <v>203</v>
      </c>
      <c r="N44" s="46">
        <f t="shared" si="1"/>
        <v>0.99999999999999978</v>
      </c>
      <c r="O44" s="81">
        <v>9.0999999999999998E-2</v>
      </c>
      <c r="P44" s="81">
        <v>9.0999999999999998E-2</v>
      </c>
      <c r="Q44" s="81">
        <v>9.0999999999999998E-2</v>
      </c>
      <c r="R44" s="81">
        <v>9.0999999999999998E-2</v>
      </c>
      <c r="S44" s="81">
        <v>9.0999999999999998E-2</v>
      </c>
      <c r="T44" s="81">
        <v>9.0999999999999998E-2</v>
      </c>
      <c r="U44" s="47">
        <v>9.0999999999999998E-2</v>
      </c>
      <c r="V44" s="47"/>
      <c r="W44" s="47">
        <v>9.0999999999999998E-2</v>
      </c>
      <c r="X44" s="47"/>
      <c r="Y44" s="47">
        <v>9.0999999999999998E-2</v>
      </c>
      <c r="Z44" s="47"/>
      <c r="AA44" s="47">
        <v>9.0999999999999998E-2</v>
      </c>
      <c r="AB44" s="47"/>
      <c r="AC44" s="47">
        <v>9.0999999999999998E-2</v>
      </c>
      <c r="AD44" s="47"/>
      <c r="AE44" s="47">
        <v>9.0999999999999998E-2</v>
      </c>
      <c r="AF44" s="47"/>
      <c r="AG44" s="47">
        <v>9.0999999999999998E-2</v>
      </c>
      <c r="AH44" s="47"/>
      <c r="AI44" s="47">
        <v>0.09</v>
      </c>
      <c r="AJ44" s="47"/>
      <c r="AK44" s="47">
        <v>0</v>
      </c>
      <c r="AL44" s="47"/>
      <c r="AM44" s="103"/>
      <c r="AN44" s="84">
        <f t="shared" si="3"/>
        <v>0.99999999999999978</v>
      </c>
      <c r="AO44" s="82">
        <f t="shared" si="3"/>
        <v>0.27300000000000002</v>
      </c>
    </row>
    <row r="45" spans="2:43" ht="153.65" customHeight="1" x14ac:dyDescent="0.35">
      <c r="B45" s="110" t="s">
        <v>167</v>
      </c>
      <c r="C45" s="110" t="s">
        <v>168</v>
      </c>
      <c r="D45" s="110" t="s">
        <v>204</v>
      </c>
      <c r="E45" s="173" t="s">
        <v>205</v>
      </c>
      <c r="F45" s="48" t="s">
        <v>206</v>
      </c>
      <c r="G45" s="48" t="s">
        <v>206</v>
      </c>
      <c r="H45" s="83">
        <v>995606000</v>
      </c>
      <c r="I45" s="83">
        <v>1050983300</v>
      </c>
      <c r="J45" s="69" t="s">
        <v>207</v>
      </c>
      <c r="K45" s="45" t="s">
        <v>243</v>
      </c>
      <c r="L45" s="45" t="s">
        <v>244</v>
      </c>
      <c r="M45" s="45" t="s">
        <v>245</v>
      </c>
      <c r="N45" s="46">
        <f t="shared" si="1"/>
        <v>0.99999999999999989</v>
      </c>
      <c r="O45" s="81">
        <v>0.05</v>
      </c>
      <c r="P45" s="81">
        <v>0.05</v>
      </c>
      <c r="Q45" s="81">
        <v>0.1</v>
      </c>
      <c r="R45" s="81">
        <v>0.1</v>
      </c>
      <c r="S45" s="81">
        <v>0.1</v>
      </c>
      <c r="T45" s="81">
        <v>0.1</v>
      </c>
      <c r="U45" s="81">
        <v>0.1</v>
      </c>
      <c r="V45" s="47"/>
      <c r="W45" s="81">
        <v>0.1</v>
      </c>
      <c r="X45" s="47"/>
      <c r="Y45" s="81">
        <v>0.1</v>
      </c>
      <c r="Z45" s="47"/>
      <c r="AA45" s="81">
        <v>0.1</v>
      </c>
      <c r="AB45" s="47"/>
      <c r="AC45" s="81">
        <v>0.1</v>
      </c>
      <c r="AD45" s="47"/>
      <c r="AE45" s="81">
        <v>0.1</v>
      </c>
      <c r="AF45" s="47"/>
      <c r="AG45" s="81">
        <v>0.1</v>
      </c>
      <c r="AH45" s="47"/>
      <c r="AI45" s="81">
        <v>0.05</v>
      </c>
      <c r="AJ45" s="47"/>
      <c r="AK45" s="81">
        <v>0</v>
      </c>
      <c r="AL45" s="47"/>
      <c r="AM45" s="84">
        <f>+AO45</f>
        <v>0.25</v>
      </c>
      <c r="AN45" s="84">
        <f t="shared" si="3"/>
        <v>0.99999999999999989</v>
      </c>
      <c r="AO45" s="84">
        <f t="shared" si="3"/>
        <v>0.25</v>
      </c>
    </row>
    <row r="46" spans="2:43" ht="21" x14ac:dyDescent="0.35">
      <c r="B46" s="111"/>
      <c r="C46" s="111"/>
      <c r="D46" s="111"/>
      <c r="E46" s="112"/>
      <c r="F46" s="110" t="s">
        <v>208</v>
      </c>
      <c r="G46" s="110" t="s">
        <v>208</v>
      </c>
      <c r="H46" s="108">
        <v>253742000</v>
      </c>
      <c r="I46" s="108">
        <v>253742000</v>
      </c>
      <c r="J46" s="69" t="s">
        <v>207</v>
      </c>
      <c r="K46" s="45" t="s">
        <v>246</v>
      </c>
      <c r="L46" s="45" t="s">
        <v>248</v>
      </c>
      <c r="M46" s="45" t="s">
        <v>249</v>
      </c>
      <c r="N46" s="46">
        <f t="shared" si="1"/>
        <v>0.99999999999999989</v>
      </c>
      <c r="O46" s="81">
        <v>0.05</v>
      </c>
      <c r="P46" s="81">
        <v>0</v>
      </c>
      <c r="Q46" s="81">
        <v>0.1</v>
      </c>
      <c r="R46" s="81">
        <v>0.1</v>
      </c>
      <c r="S46" s="81">
        <v>0.1</v>
      </c>
      <c r="T46" s="81">
        <v>0.1</v>
      </c>
      <c r="U46" s="81">
        <v>0.1</v>
      </c>
      <c r="V46" s="47"/>
      <c r="W46" s="81">
        <v>0.1</v>
      </c>
      <c r="X46" s="47"/>
      <c r="Y46" s="81">
        <v>0.1</v>
      </c>
      <c r="Z46" s="47"/>
      <c r="AA46" s="81">
        <v>0.1</v>
      </c>
      <c r="AB46" s="47"/>
      <c r="AC46" s="81">
        <v>0.1</v>
      </c>
      <c r="AD46" s="47"/>
      <c r="AE46" s="81">
        <v>0.1</v>
      </c>
      <c r="AF46" s="47"/>
      <c r="AG46" s="81">
        <v>0.1</v>
      </c>
      <c r="AH46" s="47"/>
      <c r="AI46" s="81">
        <v>0.05</v>
      </c>
      <c r="AJ46" s="47"/>
      <c r="AK46" s="81">
        <v>0</v>
      </c>
      <c r="AL46" s="47"/>
      <c r="AM46" s="102">
        <f>+AVERAGE(AO46:AO47)</f>
        <v>0.13750000000000001</v>
      </c>
      <c r="AN46" s="84">
        <f t="shared" si="3"/>
        <v>0.99999999999999989</v>
      </c>
      <c r="AO46" s="82">
        <f t="shared" si="3"/>
        <v>0.2</v>
      </c>
    </row>
    <row r="47" spans="2:43" ht="84" customHeight="1" x14ac:dyDescent="0.35">
      <c r="B47" s="111"/>
      <c r="C47" s="111"/>
      <c r="D47" s="111"/>
      <c r="E47" s="112"/>
      <c r="F47" s="115"/>
      <c r="G47" s="115"/>
      <c r="H47" s="116"/>
      <c r="I47" s="116"/>
      <c r="J47" s="70" t="s">
        <v>207</v>
      </c>
      <c r="K47" s="45" t="s">
        <v>247</v>
      </c>
      <c r="L47" s="45" t="s">
        <v>251</v>
      </c>
      <c r="M47" s="45" t="s">
        <v>250</v>
      </c>
      <c r="N47" s="46">
        <f t="shared" si="1"/>
        <v>1</v>
      </c>
      <c r="O47" s="81">
        <v>7.4999999999999997E-2</v>
      </c>
      <c r="P47" s="81">
        <v>7.4999999999999997E-2</v>
      </c>
      <c r="Q47" s="81">
        <v>0</v>
      </c>
      <c r="R47" s="81">
        <v>0</v>
      </c>
      <c r="S47" s="81">
        <v>0</v>
      </c>
      <c r="T47" s="81">
        <v>0</v>
      </c>
      <c r="U47" s="46">
        <v>0.2</v>
      </c>
      <c r="V47" s="46"/>
      <c r="W47" s="46">
        <v>0.2</v>
      </c>
      <c r="X47" s="46"/>
      <c r="Y47" s="46">
        <v>0</v>
      </c>
      <c r="Z47" s="46"/>
      <c r="AA47" s="46">
        <v>0</v>
      </c>
      <c r="AB47" s="46"/>
      <c r="AC47" s="46">
        <v>0</v>
      </c>
      <c r="AD47" s="67"/>
      <c r="AE47" s="65">
        <v>0.17499999999999999</v>
      </c>
      <c r="AF47" s="46"/>
      <c r="AG47" s="46">
        <v>0</v>
      </c>
      <c r="AH47" s="46"/>
      <c r="AI47" s="46">
        <v>0.35</v>
      </c>
      <c r="AJ47" s="46"/>
      <c r="AK47" s="46">
        <v>0</v>
      </c>
      <c r="AL47" s="88"/>
      <c r="AM47" s="103"/>
      <c r="AN47" s="84">
        <f t="shared" si="3"/>
        <v>1</v>
      </c>
      <c r="AO47" s="82">
        <f t="shared" si="3"/>
        <v>7.4999999999999997E-2</v>
      </c>
      <c r="AP47" s="98"/>
      <c r="AQ47" s="98"/>
    </row>
    <row r="48" spans="2:43" ht="86.5" customHeight="1" x14ac:dyDescent="0.35">
      <c r="B48" s="111"/>
      <c r="C48" s="111"/>
      <c r="D48" s="111"/>
      <c r="E48" s="112"/>
      <c r="F48" s="107" t="s">
        <v>209</v>
      </c>
      <c r="G48" s="107" t="s">
        <v>209</v>
      </c>
      <c r="H48" s="108">
        <v>2722011000</v>
      </c>
      <c r="I48" s="108">
        <v>2666633700</v>
      </c>
      <c r="J48" s="80" t="s">
        <v>207</v>
      </c>
      <c r="K48" s="93" t="s">
        <v>252</v>
      </c>
      <c r="L48" s="45" t="s">
        <v>218</v>
      </c>
      <c r="M48" s="45" t="s">
        <v>219</v>
      </c>
      <c r="N48" s="46">
        <f t="shared" si="1"/>
        <v>1</v>
      </c>
      <c r="O48" s="46">
        <v>0</v>
      </c>
      <c r="P48" s="81">
        <v>0</v>
      </c>
      <c r="Q48" s="46">
        <v>0</v>
      </c>
      <c r="R48" s="81">
        <v>0</v>
      </c>
      <c r="S48" s="94">
        <v>0.27500000000000002</v>
      </c>
      <c r="T48" s="94">
        <v>0.27500000000000002</v>
      </c>
      <c r="U48" s="46">
        <v>0</v>
      </c>
      <c r="V48" s="46"/>
      <c r="W48" s="46">
        <v>0</v>
      </c>
      <c r="X48" s="46"/>
      <c r="Y48" s="65">
        <v>0.27500000000000002</v>
      </c>
      <c r="Z48" s="46"/>
      <c r="AA48" s="46">
        <v>0</v>
      </c>
      <c r="AB48" s="46"/>
      <c r="AC48" s="46">
        <v>0.05</v>
      </c>
      <c r="AD48" s="67"/>
      <c r="AE48" s="94">
        <v>0.125</v>
      </c>
      <c r="AF48" s="46"/>
      <c r="AG48" s="46">
        <v>0</v>
      </c>
      <c r="AH48" s="46"/>
      <c r="AI48" s="46">
        <v>0.15</v>
      </c>
      <c r="AJ48" s="46"/>
      <c r="AK48" s="65">
        <v>0.125</v>
      </c>
      <c r="AL48" s="87"/>
      <c r="AM48" s="102">
        <f>+(AVERAGE(AO48:AO49))*0.98</f>
        <v>0.25724999999999998</v>
      </c>
      <c r="AN48" s="84">
        <f t="shared" si="3"/>
        <v>1</v>
      </c>
      <c r="AO48" s="82">
        <f t="shared" si="3"/>
        <v>0.27500000000000002</v>
      </c>
    </row>
    <row r="49" spans="2:41" ht="84" customHeight="1" x14ac:dyDescent="0.35">
      <c r="B49" s="111"/>
      <c r="C49" s="111"/>
      <c r="D49" s="111"/>
      <c r="E49" s="112"/>
      <c r="F49" s="107"/>
      <c r="G49" s="107"/>
      <c r="H49" s="109"/>
      <c r="I49" s="109"/>
      <c r="J49" s="70" t="s">
        <v>207</v>
      </c>
      <c r="K49" s="93" t="s">
        <v>253</v>
      </c>
      <c r="L49" s="45" t="s">
        <v>210</v>
      </c>
      <c r="M49" s="45" t="s">
        <v>211</v>
      </c>
      <c r="N49" s="46">
        <f t="shared" si="1"/>
        <v>0.99999999999999989</v>
      </c>
      <c r="O49" s="81">
        <v>0.05</v>
      </c>
      <c r="P49" s="81">
        <v>0.05</v>
      </c>
      <c r="Q49" s="81">
        <v>0.1</v>
      </c>
      <c r="R49" s="81">
        <v>0.1</v>
      </c>
      <c r="S49" s="81">
        <v>0.1</v>
      </c>
      <c r="T49" s="81">
        <v>0.1</v>
      </c>
      <c r="U49" s="81">
        <v>0.1</v>
      </c>
      <c r="V49" s="47"/>
      <c r="W49" s="81">
        <v>0.1</v>
      </c>
      <c r="X49" s="47"/>
      <c r="Y49" s="81">
        <v>0.1</v>
      </c>
      <c r="Z49" s="46"/>
      <c r="AA49" s="46">
        <v>0.1</v>
      </c>
      <c r="AB49" s="46"/>
      <c r="AC49" s="81">
        <v>0.1</v>
      </c>
      <c r="AD49" s="47"/>
      <c r="AE49" s="81">
        <v>0.1</v>
      </c>
      <c r="AF49" s="47"/>
      <c r="AG49" s="81">
        <v>0.1</v>
      </c>
      <c r="AH49" s="47"/>
      <c r="AI49" s="81">
        <v>0.05</v>
      </c>
      <c r="AJ49" s="47"/>
      <c r="AK49" s="81">
        <v>0</v>
      </c>
      <c r="AL49" s="47"/>
      <c r="AM49" s="103"/>
      <c r="AN49" s="84">
        <f t="shared" si="3"/>
        <v>0.99999999999999989</v>
      </c>
      <c r="AO49" s="82">
        <f t="shared" si="3"/>
        <v>0.25</v>
      </c>
    </row>
    <row r="50" spans="2:41" ht="115.5" customHeight="1" x14ac:dyDescent="0.35">
      <c r="B50" s="44" t="s">
        <v>167</v>
      </c>
      <c r="C50" s="48" t="s">
        <v>168</v>
      </c>
      <c r="D50" s="48" t="s">
        <v>38</v>
      </c>
      <c r="E50" s="95" t="s">
        <v>212</v>
      </c>
      <c r="F50" s="48" t="s">
        <v>212</v>
      </c>
      <c r="G50" s="48" t="s">
        <v>212</v>
      </c>
      <c r="H50" s="48" t="s">
        <v>212</v>
      </c>
      <c r="I50" s="48"/>
      <c r="J50" s="48" t="s">
        <v>213</v>
      </c>
      <c r="K50" s="45" t="s">
        <v>233</v>
      </c>
      <c r="L50" s="45" t="s">
        <v>214</v>
      </c>
      <c r="M50" s="45" t="s">
        <v>215</v>
      </c>
      <c r="N50" s="71">
        <v>1</v>
      </c>
      <c r="O50" s="47">
        <v>0</v>
      </c>
      <c r="P50" s="47">
        <v>0</v>
      </c>
      <c r="Q50" s="47">
        <v>1</v>
      </c>
      <c r="R50" s="47">
        <v>0</v>
      </c>
      <c r="S50" s="47">
        <v>0</v>
      </c>
      <c r="T50" s="47">
        <v>1</v>
      </c>
      <c r="U50" s="47">
        <v>0</v>
      </c>
      <c r="V50" s="47"/>
      <c r="W50" s="47">
        <v>0</v>
      </c>
      <c r="X50" s="47"/>
      <c r="Y50" s="47">
        <v>0</v>
      </c>
      <c r="Z50" s="47"/>
      <c r="AA50" s="47">
        <v>0</v>
      </c>
      <c r="AB50" s="47"/>
      <c r="AC50" s="47">
        <v>0</v>
      </c>
      <c r="AD50" s="47"/>
      <c r="AE50" s="47">
        <v>0</v>
      </c>
      <c r="AF50" s="47"/>
      <c r="AG50" s="47">
        <v>0</v>
      </c>
      <c r="AH50" s="47"/>
      <c r="AI50" s="47">
        <v>0</v>
      </c>
      <c r="AJ50" s="47"/>
      <c r="AK50" s="47">
        <v>0</v>
      </c>
      <c r="AL50" s="47"/>
      <c r="AM50" s="96">
        <f>+AO50</f>
        <v>1</v>
      </c>
      <c r="AN50" s="84">
        <f t="shared" si="3"/>
        <v>1</v>
      </c>
      <c r="AO50" s="84">
        <f t="shared" si="3"/>
        <v>1</v>
      </c>
    </row>
    <row r="51" spans="2:41" ht="15" customHeight="1" x14ac:dyDescent="0.35">
      <c r="B51" s="72"/>
      <c r="C51" s="72"/>
      <c r="D51" s="72"/>
      <c r="E51" s="92"/>
      <c r="F51" s="72"/>
      <c r="G51" s="72"/>
      <c r="H51" s="73"/>
      <c r="I51" s="73"/>
      <c r="J51" s="73"/>
      <c r="K51" s="74"/>
      <c r="L51" s="74"/>
      <c r="M51" s="74"/>
      <c r="N51" s="75"/>
      <c r="O51" s="75"/>
      <c r="P51" s="76"/>
      <c r="Q51" s="75"/>
      <c r="R51" s="76"/>
      <c r="S51" s="75"/>
      <c r="T51" s="75"/>
      <c r="U51" s="75"/>
      <c r="V51" s="75"/>
      <c r="W51" s="75"/>
      <c r="X51" s="75"/>
      <c r="Y51" s="75"/>
      <c r="Z51" s="76"/>
      <c r="AA51" s="75"/>
      <c r="AB51" s="76"/>
      <c r="AC51" s="75"/>
      <c r="AD51" s="76"/>
      <c r="AE51" s="75"/>
      <c r="AF51" s="75"/>
      <c r="AG51" s="75"/>
      <c r="AH51" s="75"/>
      <c r="AI51" s="75"/>
      <c r="AJ51" s="75"/>
      <c r="AK51" s="75"/>
      <c r="AL51" s="76"/>
    </row>
    <row r="52" spans="2:41" ht="15" customHeight="1" x14ac:dyDescent="0.35">
      <c r="B52" s="72"/>
      <c r="C52" s="72"/>
      <c r="D52" s="72"/>
      <c r="E52" s="92"/>
      <c r="F52" s="72"/>
      <c r="G52" s="72"/>
      <c r="H52" s="73"/>
      <c r="I52" s="73"/>
      <c r="J52" s="73"/>
    </row>
    <row r="53" spans="2:41" x14ac:dyDescent="0.35">
      <c r="B53" s="77" t="s">
        <v>258</v>
      </c>
    </row>
    <row r="54" spans="2:41" x14ac:dyDescent="0.35">
      <c r="B54" s="77" t="s">
        <v>256</v>
      </c>
    </row>
    <row r="55" spans="2:41" x14ac:dyDescent="0.35">
      <c r="B55" s="78" t="s">
        <v>216</v>
      </c>
    </row>
    <row r="56" spans="2:41" x14ac:dyDescent="0.35">
      <c r="B56" s="79" t="s">
        <v>257</v>
      </c>
    </row>
  </sheetData>
  <mergeCells count="134">
    <mergeCell ref="B10:B27"/>
    <mergeCell ref="C10:C21"/>
    <mergeCell ref="F10:F15"/>
    <mergeCell ref="G10:G15"/>
    <mergeCell ref="H10:H15"/>
    <mergeCell ref="W1:X1"/>
    <mergeCell ref="Y1:Z1"/>
    <mergeCell ref="AL1:AM1"/>
    <mergeCell ref="AN1:AO1"/>
    <mergeCell ref="W2:X2"/>
    <mergeCell ref="Y2:Z2"/>
    <mergeCell ref="AL2:AM2"/>
    <mergeCell ref="AN2:AO2"/>
    <mergeCell ref="Y8:Z8"/>
    <mergeCell ref="W3:X3"/>
    <mergeCell ref="Y3:Z3"/>
    <mergeCell ref="AL3:AM3"/>
    <mergeCell ref="AN3:AO3"/>
    <mergeCell ref="B5:H5"/>
    <mergeCell ref="J5:AO5"/>
    <mergeCell ref="H8:H9"/>
    <mergeCell ref="J8:J9"/>
    <mergeCell ref="K8:K9"/>
    <mergeCell ref="L8:L9"/>
    <mergeCell ref="M8:M9"/>
    <mergeCell ref="N8:N9"/>
    <mergeCell ref="B8:B9"/>
    <mergeCell ref="AM8:AO8"/>
    <mergeCell ref="C8:C9"/>
    <mergeCell ref="D8:D9"/>
    <mergeCell ref="E8:E9"/>
    <mergeCell ref="F8:F9"/>
    <mergeCell ref="G24:G25"/>
    <mergeCell ref="H24:H25"/>
    <mergeCell ref="AM10:AM15"/>
    <mergeCell ref="D16:D17"/>
    <mergeCell ref="F16:F17"/>
    <mergeCell ref="AA8:AB8"/>
    <mergeCell ref="AC8:AD8"/>
    <mergeCell ref="AE8:AF8"/>
    <mergeCell ref="AG8:AH8"/>
    <mergeCell ref="AI8:AJ8"/>
    <mergeCell ref="AK8:AL8"/>
    <mergeCell ref="O8:P8"/>
    <mergeCell ref="Q8:R8"/>
    <mergeCell ref="I8:I9"/>
    <mergeCell ref="G8:G9"/>
    <mergeCell ref="D18:D21"/>
    <mergeCell ref="F18:F21"/>
    <mergeCell ref="G18:G21"/>
    <mergeCell ref="D13:D14"/>
    <mergeCell ref="C26:C27"/>
    <mergeCell ref="D26:D28"/>
    <mergeCell ref="E26:E28"/>
    <mergeCell ref="AM24:AM25"/>
    <mergeCell ref="C22:C23"/>
    <mergeCell ref="D22:D23"/>
    <mergeCell ref="F22:F23"/>
    <mergeCell ref="G22:G23"/>
    <mergeCell ref="H22:H23"/>
    <mergeCell ref="E10:E25"/>
    <mergeCell ref="H18:H21"/>
    <mergeCell ref="AM18:AM21"/>
    <mergeCell ref="I10:I15"/>
    <mergeCell ref="I16:I17"/>
    <mergeCell ref="I18:I21"/>
    <mergeCell ref="I22:I23"/>
    <mergeCell ref="I24:I25"/>
    <mergeCell ref="C24:C25"/>
    <mergeCell ref="D24:D25"/>
    <mergeCell ref="F24:F25"/>
    <mergeCell ref="B35:B44"/>
    <mergeCell ref="C35:C44"/>
    <mergeCell ref="D35:D36"/>
    <mergeCell ref="E35:E44"/>
    <mergeCell ref="F35:F36"/>
    <mergeCell ref="G35:G36"/>
    <mergeCell ref="F39:F41"/>
    <mergeCell ref="G39:G41"/>
    <mergeCell ref="B29:B32"/>
    <mergeCell ref="C29:C32"/>
    <mergeCell ref="D29:D34"/>
    <mergeCell ref="E29:E34"/>
    <mergeCell ref="B33:B34"/>
    <mergeCell ref="C33:C34"/>
    <mergeCell ref="G16:G17"/>
    <mergeCell ref="H16:H17"/>
    <mergeCell ref="AM16:AM17"/>
    <mergeCell ref="S8:T8"/>
    <mergeCell ref="U8:V8"/>
    <mergeCell ref="W8:X8"/>
    <mergeCell ref="B45:B49"/>
    <mergeCell ref="C45:C49"/>
    <mergeCell ref="D45:D49"/>
    <mergeCell ref="E45:E49"/>
    <mergeCell ref="F46:F47"/>
    <mergeCell ref="G46:G47"/>
    <mergeCell ref="H39:H41"/>
    <mergeCell ref="AM39:AM41"/>
    <mergeCell ref="D42:D44"/>
    <mergeCell ref="F42:F44"/>
    <mergeCell ref="G42:G44"/>
    <mergeCell ref="H42:H44"/>
    <mergeCell ref="AM42:AM44"/>
    <mergeCell ref="I46:I47"/>
    <mergeCell ref="I48:I49"/>
    <mergeCell ref="D37:D38"/>
    <mergeCell ref="F37:F38"/>
    <mergeCell ref="G37:G38"/>
    <mergeCell ref="H46:H47"/>
    <mergeCell ref="AM46:AM47"/>
    <mergeCell ref="F48:F49"/>
    <mergeCell ref="G48:G49"/>
    <mergeCell ref="H48:H49"/>
    <mergeCell ref="AM48:AM49"/>
    <mergeCell ref="H35:H36"/>
    <mergeCell ref="AM35:AM36"/>
    <mergeCell ref="AM26:AM27"/>
    <mergeCell ref="F26:F27"/>
    <mergeCell ref="G26:G27"/>
    <mergeCell ref="H26:H27"/>
    <mergeCell ref="H37:H38"/>
    <mergeCell ref="AM37:AM38"/>
    <mergeCell ref="I26:I27"/>
    <mergeCell ref="I35:I36"/>
    <mergeCell ref="I37:I38"/>
    <mergeCell ref="I39:I41"/>
    <mergeCell ref="I42:I44"/>
    <mergeCell ref="O7:T7"/>
    <mergeCell ref="J13:J14"/>
    <mergeCell ref="K13:K14"/>
    <mergeCell ref="AO13:AO14"/>
    <mergeCell ref="AN13:AN14"/>
    <mergeCell ref="AM22:AM23"/>
  </mergeCells>
  <printOptions horizontalCentered="1" verticalCentered="1"/>
  <pageMargins left="0.31496062992125984" right="0.31496062992125984" top="0.31496062992125984" bottom="0.31496062992125984" header="0" footer="0"/>
  <pageSetup paperSize="5" scale="3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C61"/>
  <sheetViews>
    <sheetView showGridLines="0" zoomScale="80" zoomScaleNormal="80" workbookViewId="0">
      <pane ySplit="9" topLeftCell="A10" activePane="bottomLeft" state="frozenSplit"/>
      <selection pane="bottomLeft" activeCell="J10" sqref="J10"/>
    </sheetView>
  </sheetViews>
  <sheetFormatPr baseColWidth="10" defaultColWidth="11.453125" defaultRowHeight="14.5" x14ac:dyDescent="0.35"/>
  <cols>
    <col min="1" max="1" width="1.54296875" style="1" customWidth="1"/>
    <col min="2" max="2" width="12" style="1" customWidth="1"/>
    <col min="3" max="3" width="11.453125" style="1"/>
    <col min="4" max="4" width="11.1796875" style="1" customWidth="1"/>
    <col min="5" max="5" width="12.26953125" style="1" customWidth="1"/>
    <col min="6" max="6" width="16.453125" style="1" customWidth="1"/>
    <col min="7" max="7" width="14.453125" style="1" customWidth="1"/>
    <col min="8" max="9" width="15.81640625" style="1" customWidth="1"/>
    <col min="10" max="10" width="17.26953125" style="1" customWidth="1"/>
    <col min="11" max="11" width="15.81640625" style="1" customWidth="1"/>
    <col min="12" max="12" width="17.26953125" style="1" customWidth="1"/>
    <col min="13" max="33" width="12.7265625" style="1" customWidth="1"/>
    <col min="34" max="34" width="14" style="1" customWidth="1"/>
    <col min="35" max="35" width="17.453125" style="1" customWidth="1"/>
    <col min="36" max="36" width="17.81640625" style="1" customWidth="1"/>
    <col min="37" max="37" width="2.1796875" style="1" customWidth="1"/>
    <col min="38" max="16384" width="11.453125" style="1"/>
  </cols>
  <sheetData>
    <row r="1" spans="1:237" ht="7.5" customHeight="1" x14ac:dyDescent="0.35">
      <c r="A1" s="6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I1" s="9"/>
      <c r="AJ1" s="9"/>
      <c r="AK1" s="9"/>
      <c r="AL1" s="9"/>
      <c r="AM1" s="9"/>
      <c r="AN1" s="9"/>
      <c r="AO1" s="9"/>
      <c r="AP1" s="9"/>
      <c r="AQ1" s="9"/>
      <c r="AR1" s="9"/>
      <c r="AS1" s="20"/>
      <c r="AT1" s="20"/>
      <c r="AU1" s="20"/>
      <c r="AV1" s="20"/>
      <c r="AW1" s="20"/>
      <c r="AX1" s="20"/>
      <c r="AY1" s="20"/>
      <c r="AZ1" s="20"/>
      <c r="BA1" s="20"/>
      <c r="BB1" s="20"/>
      <c r="BJ1" s="7"/>
      <c r="BK1" s="7"/>
      <c r="BL1" s="7"/>
      <c r="BM1" s="7"/>
      <c r="BN1" s="7"/>
      <c r="BO1" s="7"/>
      <c r="BP1" s="8"/>
      <c r="BQ1" s="8"/>
      <c r="BR1" s="8"/>
      <c r="BS1" s="8"/>
      <c r="BT1" s="8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5"/>
    </row>
    <row r="2" spans="1:237" ht="30" customHeight="1" x14ac:dyDescent="0.35">
      <c r="A2" s="187"/>
      <c r="B2" s="187"/>
      <c r="C2" s="187"/>
      <c r="D2" s="187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I2" s="10" t="s">
        <v>4</v>
      </c>
      <c r="AJ2" s="10" t="s">
        <v>7</v>
      </c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5"/>
    </row>
    <row r="3" spans="1:237" ht="30" customHeight="1" x14ac:dyDescent="0.35">
      <c r="A3" s="187"/>
      <c r="B3" s="187"/>
      <c r="C3" s="187"/>
      <c r="D3" s="187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I3" s="10" t="s">
        <v>5</v>
      </c>
      <c r="AJ3" s="10">
        <v>1</v>
      </c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5"/>
    </row>
    <row r="4" spans="1:237" ht="30" customHeight="1" x14ac:dyDescent="0.35">
      <c r="A4" s="187"/>
      <c r="B4" s="187"/>
      <c r="C4" s="187"/>
      <c r="D4" s="187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I4" s="10" t="s">
        <v>6</v>
      </c>
      <c r="AJ4" s="11">
        <v>43495</v>
      </c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5"/>
    </row>
    <row r="5" spans="1:237" ht="7.5" customHeight="1" x14ac:dyDescent="0.35">
      <c r="A5" s="6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I5" s="9"/>
      <c r="AJ5" s="9"/>
      <c r="AK5" s="9"/>
      <c r="AL5" s="9"/>
      <c r="AM5" s="9"/>
      <c r="AN5" s="9"/>
      <c r="AO5" s="9"/>
      <c r="AP5" s="9"/>
      <c r="AQ5" s="9"/>
      <c r="AR5" s="9"/>
      <c r="AS5" s="20"/>
      <c r="AT5" s="20"/>
      <c r="AU5" s="20"/>
      <c r="AV5" s="20"/>
      <c r="AW5" s="20"/>
      <c r="AX5" s="20"/>
      <c r="AY5" s="20"/>
      <c r="AZ5" s="20"/>
      <c r="BA5" s="20"/>
      <c r="BB5" s="20"/>
      <c r="BJ5" s="7"/>
      <c r="BK5" s="7"/>
      <c r="BL5" s="7"/>
      <c r="BM5" s="7"/>
      <c r="BN5" s="7"/>
      <c r="BO5" s="7"/>
      <c r="BP5" s="8"/>
      <c r="BQ5" s="8"/>
      <c r="BR5" s="8"/>
      <c r="BS5" s="8"/>
      <c r="BT5" s="8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5"/>
    </row>
    <row r="6" spans="1:237" ht="18" customHeight="1" x14ac:dyDescent="0.35">
      <c r="B6" s="188" t="s">
        <v>25</v>
      </c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9"/>
      <c r="AL6" s="9"/>
      <c r="AM6" s="9"/>
      <c r="AN6" s="9"/>
      <c r="AO6" s="9"/>
      <c r="AP6" s="9"/>
      <c r="AQ6" s="9"/>
      <c r="AR6" s="9"/>
    </row>
    <row r="7" spans="1:237" ht="12.75" customHeight="1" x14ac:dyDescent="0.35"/>
    <row r="8" spans="1:237" ht="16.5" customHeight="1" x14ac:dyDescent="0.35">
      <c r="B8" s="189" t="s">
        <v>2</v>
      </c>
      <c r="C8" s="189" t="s">
        <v>3</v>
      </c>
      <c r="D8" s="189" t="s">
        <v>1</v>
      </c>
      <c r="E8" s="189" t="s">
        <v>0</v>
      </c>
      <c r="F8" s="190" t="s">
        <v>9</v>
      </c>
      <c r="G8" s="192" t="s">
        <v>8</v>
      </c>
      <c r="H8" s="192" t="s">
        <v>10</v>
      </c>
      <c r="I8" s="192" t="s">
        <v>11</v>
      </c>
      <c r="J8" s="180" t="s">
        <v>12</v>
      </c>
      <c r="K8" s="192" t="s">
        <v>30</v>
      </c>
      <c r="L8" s="180" t="s">
        <v>24</v>
      </c>
      <c r="M8" s="181" t="s">
        <v>18</v>
      </c>
      <c r="N8" s="182"/>
      <c r="O8" s="182"/>
      <c r="P8" s="182"/>
      <c r="Q8" s="183"/>
      <c r="R8" s="181" t="s">
        <v>19</v>
      </c>
      <c r="S8" s="182"/>
      <c r="T8" s="182"/>
      <c r="U8" s="182"/>
      <c r="V8" s="183"/>
      <c r="W8" s="181" t="s">
        <v>20</v>
      </c>
      <c r="X8" s="182"/>
      <c r="Y8" s="182"/>
      <c r="Z8" s="182"/>
      <c r="AA8" s="183"/>
      <c r="AB8" s="181" t="s">
        <v>26</v>
      </c>
      <c r="AC8" s="182"/>
      <c r="AD8" s="182"/>
      <c r="AE8" s="182"/>
      <c r="AF8" s="183"/>
      <c r="AG8" s="184" t="s">
        <v>21</v>
      </c>
      <c r="AH8" s="185"/>
      <c r="AI8" s="185"/>
      <c r="AJ8" s="186"/>
      <c r="AK8" s="3"/>
    </row>
    <row r="9" spans="1:237" ht="40" customHeight="1" x14ac:dyDescent="0.35">
      <c r="B9" s="189"/>
      <c r="C9" s="189"/>
      <c r="D9" s="189"/>
      <c r="E9" s="189"/>
      <c r="F9" s="191"/>
      <c r="G9" s="193"/>
      <c r="H9" s="193"/>
      <c r="I9" s="193"/>
      <c r="J9" s="180"/>
      <c r="K9" s="193"/>
      <c r="L9" s="180"/>
      <c r="M9" s="23" t="s">
        <v>13</v>
      </c>
      <c r="N9" s="23" t="s">
        <v>14</v>
      </c>
      <c r="O9" s="23" t="s">
        <v>15</v>
      </c>
      <c r="P9" s="23" t="s">
        <v>16</v>
      </c>
      <c r="Q9" s="24" t="s">
        <v>17</v>
      </c>
      <c r="R9" s="23" t="s">
        <v>13</v>
      </c>
      <c r="S9" s="23" t="s">
        <v>14</v>
      </c>
      <c r="T9" s="23" t="s">
        <v>15</v>
      </c>
      <c r="U9" s="23" t="s">
        <v>16</v>
      </c>
      <c r="V9" s="24" t="s">
        <v>17</v>
      </c>
      <c r="W9" s="23" t="s">
        <v>13</v>
      </c>
      <c r="X9" s="23" t="s">
        <v>14</v>
      </c>
      <c r="Y9" s="23" t="s">
        <v>15</v>
      </c>
      <c r="Z9" s="23" t="s">
        <v>16</v>
      </c>
      <c r="AA9" s="24" t="s">
        <v>17</v>
      </c>
      <c r="AB9" s="23" t="s">
        <v>13</v>
      </c>
      <c r="AC9" s="23" t="s">
        <v>14</v>
      </c>
      <c r="AD9" s="23" t="s">
        <v>15</v>
      </c>
      <c r="AE9" s="23" t="s">
        <v>16</v>
      </c>
      <c r="AF9" s="24" t="s">
        <v>17</v>
      </c>
      <c r="AG9" s="25" t="s">
        <v>33</v>
      </c>
      <c r="AH9" s="25" t="s">
        <v>32</v>
      </c>
      <c r="AI9" s="25" t="s">
        <v>23</v>
      </c>
      <c r="AJ9" s="26" t="s">
        <v>22</v>
      </c>
      <c r="AK9" s="3"/>
    </row>
    <row r="10" spans="1:237" s="2" customFormat="1" ht="72" x14ac:dyDescent="0.35">
      <c r="B10" s="22"/>
      <c r="C10" s="22"/>
      <c r="D10" s="22"/>
      <c r="E10" s="22"/>
      <c r="F10" s="28" t="s">
        <v>27</v>
      </c>
      <c r="G10" s="27" t="s">
        <v>28</v>
      </c>
      <c r="H10" s="29">
        <v>44197</v>
      </c>
      <c r="I10" s="29">
        <v>44377</v>
      </c>
      <c r="J10" s="12" t="s">
        <v>31</v>
      </c>
      <c r="K10" s="30" t="s">
        <v>29</v>
      </c>
      <c r="L10" s="30" t="s">
        <v>34</v>
      </c>
      <c r="M10" s="32">
        <v>0.3</v>
      </c>
      <c r="N10" s="32">
        <v>0.3</v>
      </c>
      <c r="O10" s="16">
        <f>N10/M10</f>
        <v>1</v>
      </c>
      <c r="P10" s="14"/>
      <c r="Q10" s="16"/>
      <c r="R10" s="16">
        <v>0.3</v>
      </c>
      <c r="S10" s="16">
        <v>0.2</v>
      </c>
      <c r="T10" s="16">
        <f>S10/R10</f>
        <v>0.66666666666666674</v>
      </c>
      <c r="U10" s="16"/>
      <c r="V10" s="16"/>
      <c r="W10" s="19">
        <v>0.4</v>
      </c>
      <c r="X10" s="19">
        <v>0.4</v>
      </c>
      <c r="Y10" s="16">
        <f>X10/W10</f>
        <v>1</v>
      </c>
      <c r="Z10" s="16"/>
      <c r="AA10" s="13"/>
      <c r="AB10" s="13"/>
      <c r="AC10" s="13"/>
      <c r="AD10" s="13"/>
      <c r="AE10" s="13"/>
      <c r="AF10" s="13"/>
      <c r="AG10" s="21">
        <f>N10+S10+X10+AC10</f>
        <v>0.9</v>
      </c>
      <c r="AH10" s="31">
        <f>AG10/1</f>
        <v>0.9</v>
      </c>
      <c r="AI10" s="177"/>
      <c r="AJ10" s="177"/>
      <c r="AK10" s="18"/>
    </row>
    <row r="11" spans="1:237" s="2" customFormat="1" x14ac:dyDescent="0.35">
      <c r="B11" s="22"/>
      <c r="C11" s="22"/>
      <c r="D11" s="22"/>
      <c r="E11" s="22"/>
      <c r="F11" s="22"/>
      <c r="G11" s="22"/>
      <c r="H11" s="12"/>
      <c r="I11" s="12"/>
      <c r="J11" s="12"/>
      <c r="K11" s="12"/>
      <c r="L11" s="12"/>
      <c r="M11" s="12"/>
      <c r="N11" s="12"/>
      <c r="O11" s="15"/>
      <c r="P11" s="14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3"/>
      <c r="AB11" s="13"/>
      <c r="AC11" s="13"/>
      <c r="AD11" s="13"/>
      <c r="AE11" s="13"/>
      <c r="AF11" s="13"/>
      <c r="AG11" s="21">
        <f t="shared" ref="AG11:AG61" si="0">N11+S11+X11+AC11</f>
        <v>0</v>
      </c>
      <c r="AH11" s="17"/>
      <c r="AI11" s="178"/>
      <c r="AJ11" s="178"/>
      <c r="AK11" s="18"/>
    </row>
    <row r="12" spans="1:237" x14ac:dyDescent="0.35">
      <c r="B12" s="22"/>
      <c r="C12" s="22"/>
      <c r="D12" s="22"/>
      <c r="E12" s="22"/>
      <c r="F12" s="22"/>
      <c r="G12" s="22"/>
      <c r="H12" s="12"/>
      <c r="I12" s="12"/>
      <c r="J12" s="12"/>
      <c r="K12" s="12"/>
      <c r="L12" s="12"/>
      <c r="M12" s="12"/>
      <c r="N12" s="12"/>
      <c r="O12" s="15"/>
      <c r="P12" s="14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3"/>
      <c r="AB12" s="13"/>
      <c r="AC12" s="13"/>
      <c r="AD12" s="13"/>
      <c r="AE12" s="13"/>
      <c r="AF12" s="13"/>
      <c r="AG12" s="21">
        <f t="shared" si="0"/>
        <v>0</v>
      </c>
      <c r="AH12" s="17"/>
      <c r="AI12" s="178"/>
      <c r="AJ12" s="178"/>
      <c r="AK12" s="3"/>
    </row>
    <row r="13" spans="1:237" x14ac:dyDescent="0.35">
      <c r="B13" s="22"/>
      <c r="C13" s="22"/>
      <c r="D13" s="22"/>
      <c r="E13" s="22"/>
      <c r="F13" s="22"/>
      <c r="G13" s="22"/>
      <c r="H13" s="12"/>
      <c r="I13" s="12"/>
      <c r="J13" s="12"/>
      <c r="K13" s="12"/>
      <c r="L13" s="12"/>
      <c r="M13" s="12"/>
      <c r="N13" s="12"/>
      <c r="O13" s="15"/>
      <c r="P13" s="14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3"/>
      <c r="AB13" s="13"/>
      <c r="AC13" s="13"/>
      <c r="AD13" s="13"/>
      <c r="AE13" s="13"/>
      <c r="AF13" s="13"/>
      <c r="AG13" s="21">
        <f t="shared" si="0"/>
        <v>0</v>
      </c>
      <c r="AH13" s="17"/>
      <c r="AI13" s="179"/>
      <c r="AJ13" s="179"/>
      <c r="AK13" s="3"/>
    </row>
    <row r="14" spans="1:237" x14ac:dyDescent="0.35">
      <c r="B14" s="22"/>
      <c r="C14" s="22"/>
      <c r="D14" s="22"/>
      <c r="E14" s="22"/>
      <c r="F14" s="22"/>
      <c r="G14" s="22"/>
      <c r="H14" s="12"/>
      <c r="I14" s="12"/>
      <c r="J14" s="12"/>
      <c r="K14" s="12"/>
      <c r="L14" s="12"/>
      <c r="M14" s="12"/>
      <c r="N14" s="12"/>
      <c r="O14" s="15"/>
      <c r="P14" s="14"/>
      <c r="Q14" s="16"/>
      <c r="R14" s="16"/>
      <c r="S14" s="16"/>
      <c r="T14" s="16"/>
      <c r="U14" s="16"/>
      <c r="V14" s="16"/>
      <c r="W14" s="19"/>
      <c r="X14" s="19"/>
      <c r="Y14" s="19"/>
      <c r="Z14" s="16"/>
      <c r="AA14" s="13"/>
      <c r="AB14" s="13"/>
      <c r="AC14" s="13"/>
      <c r="AD14" s="13"/>
      <c r="AE14" s="13"/>
      <c r="AF14" s="13"/>
      <c r="AG14" s="21">
        <f t="shared" si="0"/>
        <v>0</v>
      </c>
      <c r="AH14" s="17"/>
      <c r="AI14" s="177"/>
      <c r="AJ14" s="177"/>
      <c r="AK14" s="3"/>
    </row>
    <row r="15" spans="1:237" x14ac:dyDescent="0.35">
      <c r="B15" s="22"/>
      <c r="C15" s="22"/>
      <c r="D15" s="22"/>
      <c r="E15" s="22"/>
      <c r="F15" s="22"/>
      <c r="G15" s="22"/>
      <c r="H15" s="12"/>
      <c r="I15" s="12"/>
      <c r="J15" s="12"/>
      <c r="K15" s="12"/>
      <c r="L15" s="12"/>
      <c r="M15" s="12"/>
      <c r="N15" s="12"/>
      <c r="O15" s="15"/>
      <c r="P15" s="14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3"/>
      <c r="AB15" s="13"/>
      <c r="AC15" s="13"/>
      <c r="AD15" s="13"/>
      <c r="AE15" s="13"/>
      <c r="AF15" s="13"/>
      <c r="AG15" s="21">
        <f t="shared" si="0"/>
        <v>0</v>
      </c>
      <c r="AH15" s="17"/>
      <c r="AI15" s="178"/>
      <c r="AJ15" s="178"/>
      <c r="AK15" s="3"/>
    </row>
    <row r="16" spans="1:237" x14ac:dyDescent="0.35">
      <c r="B16" s="22"/>
      <c r="C16" s="22"/>
      <c r="D16" s="22"/>
      <c r="E16" s="22"/>
      <c r="F16" s="22"/>
      <c r="G16" s="22"/>
      <c r="H16" s="12"/>
      <c r="I16" s="12"/>
      <c r="J16" s="12"/>
      <c r="K16" s="12"/>
      <c r="L16" s="12"/>
      <c r="M16" s="12"/>
      <c r="N16" s="12"/>
      <c r="O16" s="15"/>
      <c r="P16" s="14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3"/>
      <c r="AB16" s="13"/>
      <c r="AC16" s="13"/>
      <c r="AD16" s="13"/>
      <c r="AE16" s="13"/>
      <c r="AF16" s="13"/>
      <c r="AG16" s="21">
        <f t="shared" si="0"/>
        <v>0</v>
      </c>
      <c r="AH16" s="17"/>
      <c r="AI16" s="178"/>
      <c r="AJ16" s="178"/>
      <c r="AK16" s="3"/>
    </row>
    <row r="17" spans="2:37" x14ac:dyDescent="0.35">
      <c r="B17" s="22"/>
      <c r="C17" s="22"/>
      <c r="D17" s="22"/>
      <c r="E17" s="22"/>
      <c r="F17" s="22"/>
      <c r="G17" s="22"/>
      <c r="H17" s="12"/>
      <c r="I17" s="12"/>
      <c r="J17" s="12"/>
      <c r="K17" s="12"/>
      <c r="L17" s="12"/>
      <c r="M17" s="12"/>
      <c r="N17" s="12"/>
      <c r="O17" s="15"/>
      <c r="P17" s="14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3"/>
      <c r="AB17" s="13"/>
      <c r="AC17" s="13"/>
      <c r="AD17" s="13"/>
      <c r="AE17" s="13"/>
      <c r="AF17" s="13"/>
      <c r="AG17" s="21">
        <f t="shared" si="0"/>
        <v>0</v>
      </c>
      <c r="AH17" s="17"/>
      <c r="AI17" s="179"/>
      <c r="AJ17" s="179"/>
      <c r="AK17" s="3"/>
    </row>
    <row r="18" spans="2:37" x14ac:dyDescent="0.35">
      <c r="B18" s="22"/>
      <c r="C18" s="22"/>
      <c r="D18" s="22"/>
      <c r="E18" s="22"/>
      <c r="F18" s="22"/>
      <c r="G18" s="22"/>
      <c r="H18" s="12"/>
      <c r="I18" s="12"/>
      <c r="J18" s="12"/>
      <c r="K18" s="12"/>
      <c r="L18" s="12"/>
      <c r="M18" s="12"/>
      <c r="N18" s="12"/>
      <c r="O18" s="15"/>
      <c r="P18" s="14"/>
      <c r="Q18" s="16"/>
      <c r="R18" s="16"/>
      <c r="S18" s="16"/>
      <c r="T18" s="16"/>
      <c r="U18" s="16"/>
      <c r="V18" s="16"/>
      <c r="W18" s="19"/>
      <c r="X18" s="19"/>
      <c r="Y18" s="19"/>
      <c r="Z18" s="16"/>
      <c r="AA18" s="13"/>
      <c r="AB18" s="13"/>
      <c r="AC18" s="13"/>
      <c r="AD18" s="13"/>
      <c r="AE18" s="13"/>
      <c r="AF18" s="13"/>
      <c r="AG18" s="21">
        <f t="shared" si="0"/>
        <v>0</v>
      </c>
      <c r="AH18" s="17"/>
      <c r="AI18" s="177"/>
      <c r="AJ18" s="177"/>
      <c r="AK18" s="3"/>
    </row>
    <row r="19" spans="2:37" x14ac:dyDescent="0.35">
      <c r="B19" s="22"/>
      <c r="C19" s="22"/>
      <c r="D19" s="22"/>
      <c r="E19" s="22"/>
      <c r="F19" s="22"/>
      <c r="G19" s="22"/>
      <c r="H19" s="12"/>
      <c r="I19" s="12"/>
      <c r="J19" s="12"/>
      <c r="K19" s="12"/>
      <c r="L19" s="12"/>
      <c r="M19" s="12"/>
      <c r="N19" s="12"/>
      <c r="O19" s="15"/>
      <c r="P19" s="14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3"/>
      <c r="AB19" s="13"/>
      <c r="AC19" s="13"/>
      <c r="AD19" s="13"/>
      <c r="AE19" s="13"/>
      <c r="AF19" s="13"/>
      <c r="AG19" s="21">
        <f t="shared" si="0"/>
        <v>0</v>
      </c>
      <c r="AH19" s="17"/>
      <c r="AI19" s="178"/>
      <c r="AJ19" s="178"/>
      <c r="AK19" s="3"/>
    </row>
    <row r="20" spans="2:37" x14ac:dyDescent="0.35">
      <c r="B20" s="22"/>
      <c r="C20" s="22"/>
      <c r="D20" s="22"/>
      <c r="E20" s="22"/>
      <c r="F20" s="22"/>
      <c r="G20" s="22"/>
      <c r="H20" s="12"/>
      <c r="I20" s="12"/>
      <c r="J20" s="12"/>
      <c r="K20" s="12"/>
      <c r="L20" s="12"/>
      <c r="M20" s="12"/>
      <c r="N20" s="12"/>
      <c r="O20" s="15"/>
      <c r="P20" s="14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3"/>
      <c r="AB20" s="13"/>
      <c r="AC20" s="13"/>
      <c r="AD20" s="13"/>
      <c r="AE20" s="13"/>
      <c r="AF20" s="13"/>
      <c r="AG20" s="21">
        <f t="shared" si="0"/>
        <v>0</v>
      </c>
      <c r="AH20" s="17"/>
      <c r="AI20" s="178"/>
      <c r="AJ20" s="178"/>
      <c r="AK20" s="3"/>
    </row>
    <row r="21" spans="2:37" x14ac:dyDescent="0.35">
      <c r="B21" s="22"/>
      <c r="C21" s="22"/>
      <c r="D21" s="22"/>
      <c r="E21" s="22"/>
      <c r="F21" s="22"/>
      <c r="G21" s="22"/>
      <c r="H21" s="12"/>
      <c r="I21" s="12"/>
      <c r="J21" s="12"/>
      <c r="K21" s="12"/>
      <c r="L21" s="12"/>
      <c r="M21" s="12"/>
      <c r="N21" s="12"/>
      <c r="O21" s="15"/>
      <c r="P21" s="14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3"/>
      <c r="AB21" s="13"/>
      <c r="AC21" s="13"/>
      <c r="AD21" s="13"/>
      <c r="AE21" s="13"/>
      <c r="AF21" s="13"/>
      <c r="AG21" s="21">
        <f t="shared" si="0"/>
        <v>0</v>
      </c>
      <c r="AH21" s="17"/>
      <c r="AI21" s="179"/>
      <c r="AJ21" s="179"/>
      <c r="AK21" s="3"/>
    </row>
    <row r="22" spans="2:37" x14ac:dyDescent="0.35">
      <c r="B22" s="22"/>
      <c r="C22" s="22"/>
      <c r="D22" s="22"/>
      <c r="E22" s="22"/>
      <c r="F22" s="22"/>
      <c r="G22" s="22"/>
      <c r="H22" s="12"/>
      <c r="I22" s="12"/>
      <c r="J22" s="12"/>
      <c r="K22" s="12"/>
      <c r="L22" s="12"/>
      <c r="M22" s="12"/>
      <c r="N22" s="12"/>
      <c r="O22" s="15"/>
      <c r="P22" s="14"/>
      <c r="Q22" s="16"/>
      <c r="R22" s="16"/>
      <c r="S22" s="16"/>
      <c r="T22" s="16"/>
      <c r="U22" s="16"/>
      <c r="V22" s="16"/>
      <c r="W22" s="19"/>
      <c r="X22" s="19"/>
      <c r="Y22" s="19"/>
      <c r="Z22" s="16"/>
      <c r="AA22" s="13"/>
      <c r="AB22" s="13"/>
      <c r="AC22" s="13"/>
      <c r="AD22" s="13"/>
      <c r="AE22" s="13"/>
      <c r="AF22" s="13"/>
      <c r="AG22" s="21">
        <f t="shared" si="0"/>
        <v>0</v>
      </c>
      <c r="AH22" s="17"/>
      <c r="AI22" s="177"/>
      <c r="AJ22" s="177"/>
      <c r="AK22" s="3"/>
    </row>
    <row r="23" spans="2:37" x14ac:dyDescent="0.35">
      <c r="B23" s="22"/>
      <c r="C23" s="22"/>
      <c r="D23" s="22"/>
      <c r="E23" s="22"/>
      <c r="F23" s="22"/>
      <c r="G23" s="22"/>
      <c r="H23" s="12"/>
      <c r="I23" s="12"/>
      <c r="J23" s="12"/>
      <c r="K23" s="12"/>
      <c r="L23" s="12"/>
      <c r="M23" s="12"/>
      <c r="N23" s="12"/>
      <c r="O23" s="15"/>
      <c r="P23" s="14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3"/>
      <c r="AB23" s="13"/>
      <c r="AC23" s="13"/>
      <c r="AD23" s="13"/>
      <c r="AE23" s="13"/>
      <c r="AF23" s="13"/>
      <c r="AG23" s="21">
        <f t="shared" si="0"/>
        <v>0</v>
      </c>
      <c r="AH23" s="17"/>
      <c r="AI23" s="178"/>
      <c r="AJ23" s="178"/>
      <c r="AK23" s="3"/>
    </row>
    <row r="24" spans="2:37" x14ac:dyDescent="0.35">
      <c r="B24" s="22"/>
      <c r="C24" s="22"/>
      <c r="D24" s="22"/>
      <c r="E24" s="22"/>
      <c r="F24" s="22"/>
      <c r="G24" s="22"/>
      <c r="H24" s="12"/>
      <c r="I24" s="12"/>
      <c r="J24" s="12"/>
      <c r="K24" s="12"/>
      <c r="L24" s="12"/>
      <c r="M24" s="12"/>
      <c r="N24" s="12"/>
      <c r="O24" s="15"/>
      <c r="P24" s="14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3"/>
      <c r="AB24" s="13"/>
      <c r="AC24" s="13"/>
      <c r="AD24" s="13"/>
      <c r="AE24" s="13"/>
      <c r="AF24" s="13"/>
      <c r="AG24" s="21">
        <f t="shared" si="0"/>
        <v>0</v>
      </c>
      <c r="AH24" s="17"/>
      <c r="AI24" s="178"/>
      <c r="AJ24" s="178"/>
      <c r="AK24" s="3"/>
    </row>
    <row r="25" spans="2:37" x14ac:dyDescent="0.35">
      <c r="B25" s="22"/>
      <c r="C25" s="22"/>
      <c r="D25" s="22"/>
      <c r="E25" s="22"/>
      <c r="F25" s="22"/>
      <c r="G25" s="22"/>
      <c r="H25" s="12"/>
      <c r="I25" s="12"/>
      <c r="J25" s="12"/>
      <c r="K25" s="12"/>
      <c r="L25" s="12"/>
      <c r="M25" s="12"/>
      <c r="N25" s="12"/>
      <c r="O25" s="15"/>
      <c r="P25" s="14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3"/>
      <c r="AB25" s="13"/>
      <c r="AC25" s="13"/>
      <c r="AD25" s="13"/>
      <c r="AE25" s="13"/>
      <c r="AF25" s="13"/>
      <c r="AG25" s="21">
        <f t="shared" si="0"/>
        <v>0</v>
      </c>
      <c r="AH25" s="17"/>
      <c r="AI25" s="179"/>
      <c r="AJ25" s="179"/>
      <c r="AK25" s="3"/>
    </row>
    <row r="26" spans="2:37" x14ac:dyDescent="0.35">
      <c r="B26" s="22"/>
      <c r="C26" s="22"/>
      <c r="D26" s="22"/>
      <c r="E26" s="22"/>
      <c r="F26" s="22"/>
      <c r="G26" s="22"/>
      <c r="H26" s="12"/>
      <c r="I26" s="12"/>
      <c r="J26" s="12"/>
      <c r="K26" s="12"/>
      <c r="L26" s="12"/>
      <c r="M26" s="12"/>
      <c r="N26" s="12"/>
      <c r="O26" s="15"/>
      <c r="P26" s="14"/>
      <c r="Q26" s="16"/>
      <c r="R26" s="16"/>
      <c r="S26" s="16"/>
      <c r="T26" s="16"/>
      <c r="U26" s="16"/>
      <c r="V26" s="16"/>
      <c r="W26" s="19"/>
      <c r="X26" s="19"/>
      <c r="Y26" s="19"/>
      <c r="Z26" s="16"/>
      <c r="AA26" s="13"/>
      <c r="AB26" s="13"/>
      <c r="AC26" s="13"/>
      <c r="AD26" s="13"/>
      <c r="AE26" s="13"/>
      <c r="AF26" s="13"/>
      <c r="AG26" s="21">
        <f t="shared" si="0"/>
        <v>0</v>
      </c>
      <c r="AH26" s="17"/>
      <c r="AI26" s="177"/>
      <c r="AJ26" s="177"/>
    </row>
    <row r="27" spans="2:37" x14ac:dyDescent="0.35">
      <c r="B27" s="22"/>
      <c r="C27" s="22"/>
      <c r="D27" s="22"/>
      <c r="E27" s="22"/>
      <c r="F27" s="22"/>
      <c r="G27" s="22"/>
      <c r="H27" s="12"/>
      <c r="I27" s="12"/>
      <c r="J27" s="12"/>
      <c r="K27" s="12"/>
      <c r="L27" s="12"/>
      <c r="M27" s="12"/>
      <c r="N27" s="12"/>
      <c r="O27" s="15"/>
      <c r="P27" s="14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3"/>
      <c r="AB27" s="13"/>
      <c r="AC27" s="13"/>
      <c r="AD27" s="13"/>
      <c r="AE27" s="13"/>
      <c r="AF27" s="13"/>
      <c r="AG27" s="21">
        <f t="shared" si="0"/>
        <v>0</v>
      </c>
      <c r="AH27" s="17"/>
      <c r="AI27" s="178"/>
      <c r="AJ27" s="178"/>
    </row>
    <row r="28" spans="2:37" x14ac:dyDescent="0.35">
      <c r="B28" s="22"/>
      <c r="C28" s="22"/>
      <c r="D28" s="22"/>
      <c r="E28" s="22"/>
      <c r="F28" s="22"/>
      <c r="G28" s="22"/>
      <c r="H28" s="12"/>
      <c r="I28" s="12"/>
      <c r="J28" s="12"/>
      <c r="K28" s="12"/>
      <c r="L28" s="12"/>
      <c r="M28" s="12"/>
      <c r="N28" s="12"/>
      <c r="O28" s="15"/>
      <c r="P28" s="14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3"/>
      <c r="AB28" s="13"/>
      <c r="AC28" s="13"/>
      <c r="AD28" s="13"/>
      <c r="AE28" s="13"/>
      <c r="AF28" s="13"/>
      <c r="AG28" s="21">
        <f t="shared" si="0"/>
        <v>0</v>
      </c>
      <c r="AH28" s="17"/>
      <c r="AI28" s="178"/>
      <c r="AJ28" s="178"/>
    </row>
    <row r="29" spans="2:37" x14ac:dyDescent="0.35">
      <c r="B29" s="22"/>
      <c r="C29" s="22"/>
      <c r="D29" s="22"/>
      <c r="E29" s="22"/>
      <c r="F29" s="22"/>
      <c r="G29" s="22"/>
      <c r="H29" s="12"/>
      <c r="I29" s="12"/>
      <c r="J29" s="12"/>
      <c r="K29" s="12"/>
      <c r="L29" s="12"/>
      <c r="M29" s="12"/>
      <c r="N29" s="12"/>
      <c r="O29" s="15"/>
      <c r="P29" s="14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3"/>
      <c r="AB29" s="13"/>
      <c r="AC29" s="13"/>
      <c r="AD29" s="13"/>
      <c r="AE29" s="13"/>
      <c r="AF29" s="13"/>
      <c r="AG29" s="21">
        <f t="shared" si="0"/>
        <v>0</v>
      </c>
      <c r="AH29" s="17"/>
      <c r="AI29" s="179"/>
      <c r="AJ29" s="179"/>
    </row>
    <row r="30" spans="2:37" x14ac:dyDescent="0.35">
      <c r="B30" s="22"/>
      <c r="C30" s="22"/>
      <c r="D30" s="22"/>
      <c r="E30" s="22"/>
      <c r="F30" s="22"/>
      <c r="G30" s="22"/>
      <c r="H30" s="12"/>
      <c r="I30" s="12"/>
      <c r="J30" s="12"/>
      <c r="K30" s="12"/>
      <c r="L30" s="12"/>
      <c r="M30" s="12"/>
      <c r="N30" s="12"/>
      <c r="O30" s="15"/>
      <c r="P30" s="14"/>
      <c r="Q30" s="16"/>
      <c r="R30" s="16"/>
      <c r="S30" s="16"/>
      <c r="T30" s="16"/>
      <c r="U30" s="16"/>
      <c r="V30" s="16"/>
      <c r="W30" s="19"/>
      <c r="X30" s="19"/>
      <c r="Y30" s="19"/>
      <c r="Z30" s="16"/>
      <c r="AA30" s="13"/>
      <c r="AB30" s="13"/>
      <c r="AC30" s="13"/>
      <c r="AD30" s="13"/>
      <c r="AE30" s="13"/>
      <c r="AF30" s="13"/>
      <c r="AG30" s="21">
        <f t="shared" si="0"/>
        <v>0</v>
      </c>
      <c r="AH30" s="17"/>
      <c r="AI30" s="177"/>
      <c r="AJ30" s="177"/>
    </row>
    <row r="31" spans="2:37" x14ac:dyDescent="0.35">
      <c r="B31" s="22"/>
      <c r="C31" s="22"/>
      <c r="D31" s="22"/>
      <c r="E31" s="22"/>
      <c r="F31" s="22"/>
      <c r="G31" s="22"/>
      <c r="H31" s="12"/>
      <c r="I31" s="12"/>
      <c r="J31" s="12"/>
      <c r="K31" s="12"/>
      <c r="L31" s="12"/>
      <c r="M31" s="12"/>
      <c r="N31" s="12"/>
      <c r="O31" s="15"/>
      <c r="P31" s="14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3"/>
      <c r="AB31" s="13"/>
      <c r="AC31" s="13"/>
      <c r="AD31" s="13"/>
      <c r="AE31" s="13"/>
      <c r="AF31" s="13"/>
      <c r="AG31" s="21">
        <f t="shared" si="0"/>
        <v>0</v>
      </c>
      <c r="AH31" s="17"/>
      <c r="AI31" s="178"/>
      <c r="AJ31" s="178"/>
    </row>
    <row r="32" spans="2:37" x14ac:dyDescent="0.35">
      <c r="B32" s="22"/>
      <c r="C32" s="22"/>
      <c r="D32" s="22"/>
      <c r="E32" s="22"/>
      <c r="F32" s="22"/>
      <c r="G32" s="22"/>
      <c r="H32" s="12"/>
      <c r="I32" s="12"/>
      <c r="J32" s="12"/>
      <c r="K32" s="12"/>
      <c r="L32" s="12"/>
      <c r="M32" s="12"/>
      <c r="N32" s="12"/>
      <c r="O32" s="15"/>
      <c r="P32" s="14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3"/>
      <c r="AB32" s="13"/>
      <c r="AC32" s="13"/>
      <c r="AD32" s="13"/>
      <c r="AE32" s="13"/>
      <c r="AF32" s="13"/>
      <c r="AG32" s="21">
        <f t="shared" si="0"/>
        <v>0</v>
      </c>
      <c r="AH32" s="17"/>
      <c r="AI32" s="178"/>
      <c r="AJ32" s="178"/>
    </row>
    <row r="33" spans="2:36" x14ac:dyDescent="0.35">
      <c r="B33" s="22"/>
      <c r="C33" s="22"/>
      <c r="D33" s="22"/>
      <c r="E33" s="22"/>
      <c r="F33" s="22"/>
      <c r="G33" s="22"/>
      <c r="H33" s="12"/>
      <c r="I33" s="12"/>
      <c r="J33" s="12"/>
      <c r="K33" s="12"/>
      <c r="L33" s="12"/>
      <c r="M33" s="12"/>
      <c r="N33" s="12"/>
      <c r="O33" s="15"/>
      <c r="P33" s="14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3"/>
      <c r="AB33" s="13"/>
      <c r="AC33" s="13"/>
      <c r="AD33" s="13"/>
      <c r="AE33" s="13"/>
      <c r="AF33" s="13"/>
      <c r="AG33" s="21">
        <f t="shared" si="0"/>
        <v>0</v>
      </c>
      <c r="AH33" s="17"/>
      <c r="AI33" s="179"/>
      <c r="AJ33" s="179"/>
    </row>
    <row r="34" spans="2:36" x14ac:dyDescent="0.35">
      <c r="B34" s="22"/>
      <c r="C34" s="22"/>
      <c r="D34" s="22"/>
      <c r="E34" s="22"/>
      <c r="F34" s="22"/>
      <c r="G34" s="22"/>
      <c r="H34" s="12"/>
      <c r="I34" s="12"/>
      <c r="J34" s="12"/>
      <c r="K34" s="12"/>
      <c r="L34" s="12"/>
      <c r="M34" s="12"/>
      <c r="N34" s="12"/>
      <c r="O34" s="15"/>
      <c r="P34" s="14"/>
      <c r="Q34" s="16"/>
      <c r="R34" s="16"/>
      <c r="S34" s="16"/>
      <c r="T34" s="16"/>
      <c r="U34" s="16"/>
      <c r="V34" s="16"/>
      <c r="W34" s="19"/>
      <c r="X34" s="19"/>
      <c r="Y34" s="19"/>
      <c r="Z34" s="16"/>
      <c r="AA34" s="13"/>
      <c r="AB34" s="13"/>
      <c r="AC34" s="13"/>
      <c r="AD34" s="13"/>
      <c r="AE34" s="13"/>
      <c r="AF34" s="13"/>
      <c r="AG34" s="21">
        <f t="shared" si="0"/>
        <v>0</v>
      </c>
      <c r="AH34" s="17"/>
      <c r="AI34" s="177"/>
      <c r="AJ34" s="177"/>
    </row>
    <row r="35" spans="2:36" x14ac:dyDescent="0.35">
      <c r="B35" s="22"/>
      <c r="C35" s="22"/>
      <c r="D35" s="22"/>
      <c r="E35" s="22"/>
      <c r="F35" s="22"/>
      <c r="G35" s="22"/>
      <c r="H35" s="12"/>
      <c r="I35" s="12"/>
      <c r="J35" s="12"/>
      <c r="K35" s="12"/>
      <c r="L35" s="12"/>
      <c r="M35" s="12"/>
      <c r="N35" s="12"/>
      <c r="O35" s="15"/>
      <c r="P35" s="14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3"/>
      <c r="AB35" s="13"/>
      <c r="AC35" s="13"/>
      <c r="AD35" s="13"/>
      <c r="AE35" s="13"/>
      <c r="AF35" s="13"/>
      <c r="AG35" s="21">
        <f t="shared" si="0"/>
        <v>0</v>
      </c>
      <c r="AH35" s="17"/>
      <c r="AI35" s="178"/>
      <c r="AJ35" s="178"/>
    </row>
    <row r="36" spans="2:36" x14ac:dyDescent="0.35">
      <c r="B36" s="22"/>
      <c r="C36" s="22"/>
      <c r="D36" s="22"/>
      <c r="E36" s="22"/>
      <c r="F36" s="22"/>
      <c r="G36" s="22"/>
      <c r="H36" s="12"/>
      <c r="I36" s="12"/>
      <c r="J36" s="12"/>
      <c r="K36" s="12"/>
      <c r="L36" s="12"/>
      <c r="M36" s="12"/>
      <c r="N36" s="12"/>
      <c r="O36" s="15"/>
      <c r="P36" s="14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3"/>
      <c r="AB36" s="13"/>
      <c r="AC36" s="13"/>
      <c r="AD36" s="13"/>
      <c r="AE36" s="13"/>
      <c r="AF36" s="13"/>
      <c r="AG36" s="21">
        <f t="shared" si="0"/>
        <v>0</v>
      </c>
      <c r="AH36" s="17"/>
      <c r="AI36" s="178"/>
      <c r="AJ36" s="178"/>
    </row>
    <row r="37" spans="2:36" x14ac:dyDescent="0.35">
      <c r="B37" s="22"/>
      <c r="C37" s="22"/>
      <c r="D37" s="22"/>
      <c r="E37" s="22"/>
      <c r="F37" s="22"/>
      <c r="G37" s="22"/>
      <c r="H37" s="12"/>
      <c r="I37" s="12"/>
      <c r="J37" s="12"/>
      <c r="K37" s="12"/>
      <c r="L37" s="12"/>
      <c r="M37" s="12"/>
      <c r="N37" s="12"/>
      <c r="O37" s="15"/>
      <c r="P37" s="14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3"/>
      <c r="AB37" s="13"/>
      <c r="AC37" s="13"/>
      <c r="AD37" s="13"/>
      <c r="AE37" s="13"/>
      <c r="AF37" s="13"/>
      <c r="AG37" s="21">
        <f t="shared" si="0"/>
        <v>0</v>
      </c>
      <c r="AH37" s="17"/>
      <c r="AI37" s="179"/>
      <c r="AJ37" s="179"/>
    </row>
    <row r="38" spans="2:36" x14ac:dyDescent="0.35">
      <c r="B38" s="22"/>
      <c r="C38" s="22"/>
      <c r="D38" s="22"/>
      <c r="E38" s="22"/>
      <c r="F38" s="22"/>
      <c r="G38" s="22"/>
      <c r="H38" s="12"/>
      <c r="I38" s="12"/>
      <c r="J38" s="12"/>
      <c r="K38" s="12"/>
      <c r="L38" s="12"/>
      <c r="M38" s="12"/>
      <c r="N38" s="12"/>
      <c r="O38" s="15"/>
      <c r="P38" s="14"/>
      <c r="Q38" s="16"/>
      <c r="R38" s="16"/>
      <c r="S38" s="16"/>
      <c r="T38" s="16"/>
      <c r="U38" s="16"/>
      <c r="V38" s="16"/>
      <c r="W38" s="19"/>
      <c r="X38" s="19"/>
      <c r="Y38" s="19"/>
      <c r="Z38" s="16"/>
      <c r="AA38" s="13"/>
      <c r="AB38" s="13"/>
      <c r="AC38" s="13"/>
      <c r="AD38" s="13"/>
      <c r="AE38" s="13"/>
      <c r="AF38" s="13"/>
      <c r="AG38" s="21">
        <f t="shared" si="0"/>
        <v>0</v>
      </c>
      <c r="AH38" s="17"/>
      <c r="AI38" s="177"/>
      <c r="AJ38" s="177"/>
    </row>
    <row r="39" spans="2:36" x14ac:dyDescent="0.35">
      <c r="B39" s="22"/>
      <c r="C39" s="22"/>
      <c r="D39" s="22"/>
      <c r="E39" s="22"/>
      <c r="F39" s="22"/>
      <c r="G39" s="22"/>
      <c r="H39" s="12"/>
      <c r="I39" s="12"/>
      <c r="J39" s="12"/>
      <c r="K39" s="12"/>
      <c r="L39" s="12"/>
      <c r="M39" s="12"/>
      <c r="N39" s="12"/>
      <c r="O39" s="15"/>
      <c r="P39" s="14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3"/>
      <c r="AB39" s="13"/>
      <c r="AC39" s="13"/>
      <c r="AD39" s="13"/>
      <c r="AE39" s="13"/>
      <c r="AF39" s="13"/>
      <c r="AG39" s="21">
        <f t="shared" si="0"/>
        <v>0</v>
      </c>
      <c r="AH39" s="17"/>
      <c r="AI39" s="178"/>
      <c r="AJ39" s="178"/>
    </row>
    <row r="40" spans="2:36" x14ac:dyDescent="0.35">
      <c r="B40" s="22"/>
      <c r="C40" s="22"/>
      <c r="D40" s="22"/>
      <c r="E40" s="22"/>
      <c r="F40" s="22"/>
      <c r="G40" s="22"/>
      <c r="H40" s="12"/>
      <c r="I40" s="12"/>
      <c r="J40" s="12"/>
      <c r="K40" s="12"/>
      <c r="L40" s="12"/>
      <c r="M40" s="12"/>
      <c r="N40" s="12"/>
      <c r="O40" s="15"/>
      <c r="P40" s="14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3"/>
      <c r="AB40" s="13"/>
      <c r="AC40" s="13"/>
      <c r="AD40" s="13"/>
      <c r="AE40" s="13"/>
      <c r="AF40" s="13"/>
      <c r="AG40" s="21">
        <f t="shared" si="0"/>
        <v>0</v>
      </c>
      <c r="AH40" s="17"/>
      <c r="AI40" s="178"/>
      <c r="AJ40" s="178"/>
    </row>
    <row r="41" spans="2:36" x14ac:dyDescent="0.35">
      <c r="B41" s="22"/>
      <c r="C41" s="22"/>
      <c r="D41" s="22"/>
      <c r="E41" s="22"/>
      <c r="F41" s="22"/>
      <c r="G41" s="22"/>
      <c r="H41" s="12"/>
      <c r="I41" s="12"/>
      <c r="J41" s="12"/>
      <c r="K41" s="12"/>
      <c r="L41" s="12"/>
      <c r="M41" s="12"/>
      <c r="N41" s="12"/>
      <c r="O41" s="15"/>
      <c r="P41" s="14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3"/>
      <c r="AB41" s="13"/>
      <c r="AC41" s="13"/>
      <c r="AD41" s="13"/>
      <c r="AE41" s="13"/>
      <c r="AF41" s="13"/>
      <c r="AG41" s="21">
        <f t="shared" si="0"/>
        <v>0</v>
      </c>
      <c r="AH41" s="17"/>
      <c r="AI41" s="179"/>
      <c r="AJ41" s="179"/>
    </row>
    <row r="42" spans="2:36" x14ac:dyDescent="0.35">
      <c r="B42" s="22"/>
      <c r="C42" s="22"/>
      <c r="D42" s="22"/>
      <c r="E42" s="22"/>
      <c r="F42" s="22"/>
      <c r="G42" s="22"/>
      <c r="H42" s="12"/>
      <c r="I42" s="12"/>
      <c r="J42" s="12"/>
      <c r="K42" s="12"/>
      <c r="L42" s="12"/>
      <c r="M42" s="12"/>
      <c r="N42" s="12"/>
      <c r="O42" s="15"/>
      <c r="P42" s="14"/>
      <c r="Q42" s="16"/>
      <c r="R42" s="16"/>
      <c r="S42" s="16"/>
      <c r="T42" s="16"/>
      <c r="U42" s="16"/>
      <c r="V42" s="16"/>
      <c r="W42" s="19"/>
      <c r="X42" s="19"/>
      <c r="Y42" s="19"/>
      <c r="Z42" s="16"/>
      <c r="AA42" s="13"/>
      <c r="AB42" s="13"/>
      <c r="AC42" s="13"/>
      <c r="AD42" s="13"/>
      <c r="AE42" s="13"/>
      <c r="AF42" s="13"/>
      <c r="AG42" s="21">
        <f t="shared" si="0"/>
        <v>0</v>
      </c>
      <c r="AH42" s="17"/>
      <c r="AI42" s="177"/>
      <c r="AJ42" s="177"/>
    </row>
    <row r="43" spans="2:36" x14ac:dyDescent="0.35">
      <c r="B43" s="22"/>
      <c r="C43" s="22"/>
      <c r="D43" s="22"/>
      <c r="E43" s="22"/>
      <c r="F43" s="22"/>
      <c r="G43" s="22"/>
      <c r="H43" s="12"/>
      <c r="I43" s="12"/>
      <c r="J43" s="12"/>
      <c r="K43" s="12"/>
      <c r="L43" s="12"/>
      <c r="M43" s="12"/>
      <c r="N43" s="12"/>
      <c r="O43" s="15"/>
      <c r="P43" s="14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3"/>
      <c r="AB43" s="13"/>
      <c r="AC43" s="13"/>
      <c r="AD43" s="13"/>
      <c r="AE43" s="13"/>
      <c r="AF43" s="13"/>
      <c r="AG43" s="21">
        <f t="shared" si="0"/>
        <v>0</v>
      </c>
      <c r="AH43" s="17"/>
      <c r="AI43" s="178"/>
      <c r="AJ43" s="178"/>
    </row>
    <row r="44" spans="2:36" x14ac:dyDescent="0.35">
      <c r="B44" s="22"/>
      <c r="C44" s="22"/>
      <c r="D44" s="22"/>
      <c r="E44" s="22"/>
      <c r="F44" s="22"/>
      <c r="G44" s="22"/>
      <c r="H44" s="12"/>
      <c r="I44" s="12"/>
      <c r="J44" s="12"/>
      <c r="K44" s="12"/>
      <c r="L44" s="12"/>
      <c r="M44" s="12"/>
      <c r="N44" s="12"/>
      <c r="O44" s="15"/>
      <c r="P44" s="14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3"/>
      <c r="AB44" s="13"/>
      <c r="AC44" s="13"/>
      <c r="AD44" s="13"/>
      <c r="AE44" s="13"/>
      <c r="AF44" s="13"/>
      <c r="AG44" s="21">
        <f t="shared" si="0"/>
        <v>0</v>
      </c>
      <c r="AH44" s="17"/>
      <c r="AI44" s="178"/>
      <c r="AJ44" s="178"/>
    </row>
    <row r="45" spans="2:36" x14ac:dyDescent="0.35">
      <c r="B45" s="22"/>
      <c r="C45" s="22"/>
      <c r="D45" s="22"/>
      <c r="E45" s="22"/>
      <c r="F45" s="22"/>
      <c r="G45" s="22"/>
      <c r="H45" s="12"/>
      <c r="I45" s="12"/>
      <c r="J45" s="12"/>
      <c r="K45" s="12"/>
      <c r="L45" s="12"/>
      <c r="M45" s="12"/>
      <c r="N45" s="12"/>
      <c r="O45" s="15"/>
      <c r="P45" s="14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3"/>
      <c r="AB45" s="13"/>
      <c r="AC45" s="13"/>
      <c r="AD45" s="13"/>
      <c r="AE45" s="13"/>
      <c r="AF45" s="13"/>
      <c r="AG45" s="21">
        <f t="shared" si="0"/>
        <v>0</v>
      </c>
      <c r="AH45" s="17"/>
      <c r="AI45" s="179"/>
      <c r="AJ45" s="179"/>
    </row>
    <row r="46" spans="2:36" x14ac:dyDescent="0.35">
      <c r="B46" s="22"/>
      <c r="C46" s="22"/>
      <c r="D46" s="22"/>
      <c r="E46" s="22"/>
      <c r="F46" s="22"/>
      <c r="G46" s="22"/>
      <c r="H46" s="12"/>
      <c r="I46" s="12"/>
      <c r="J46" s="12"/>
      <c r="K46" s="12"/>
      <c r="L46" s="12"/>
      <c r="M46" s="12"/>
      <c r="N46" s="12"/>
      <c r="O46" s="15"/>
      <c r="P46" s="14"/>
      <c r="Q46" s="16"/>
      <c r="R46" s="16"/>
      <c r="S46" s="16"/>
      <c r="T46" s="16"/>
      <c r="U46" s="16"/>
      <c r="V46" s="16"/>
      <c r="W46" s="19"/>
      <c r="X46" s="19"/>
      <c r="Y46" s="19"/>
      <c r="Z46" s="16"/>
      <c r="AA46" s="13"/>
      <c r="AB46" s="13"/>
      <c r="AC46" s="13"/>
      <c r="AD46" s="13"/>
      <c r="AE46" s="13"/>
      <c r="AF46" s="13"/>
      <c r="AG46" s="21">
        <f t="shared" si="0"/>
        <v>0</v>
      </c>
      <c r="AH46" s="17"/>
      <c r="AI46" s="177"/>
      <c r="AJ46" s="177"/>
    </row>
    <row r="47" spans="2:36" x14ac:dyDescent="0.35">
      <c r="B47" s="22"/>
      <c r="C47" s="22"/>
      <c r="D47" s="22"/>
      <c r="E47" s="22"/>
      <c r="F47" s="22"/>
      <c r="G47" s="22"/>
      <c r="H47" s="12"/>
      <c r="I47" s="12"/>
      <c r="J47" s="12"/>
      <c r="K47" s="12"/>
      <c r="L47" s="12"/>
      <c r="M47" s="12"/>
      <c r="N47" s="12"/>
      <c r="O47" s="15"/>
      <c r="P47" s="14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3"/>
      <c r="AB47" s="13"/>
      <c r="AC47" s="13"/>
      <c r="AD47" s="13"/>
      <c r="AE47" s="13"/>
      <c r="AF47" s="13"/>
      <c r="AG47" s="21">
        <f t="shared" si="0"/>
        <v>0</v>
      </c>
      <c r="AH47" s="17"/>
      <c r="AI47" s="178"/>
      <c r="AJ47" s="178"/>
    </row>
    <row r="48" spans="2:36" x14ac:dyDescent="0.35">
      <c r="B48" s="22"/>
      <c r="C48" s="22"/>
      <c r="D48" s="22"/>
      <c r="E48" s="22"/>
      <c r="F48" s="22"/>
      <c r="G48" s="22"/>
      <c r="H48" s="12"/>
      <c r="I48" s="12"/>
      <c r="J48" s="12"/>
      <c r="K48" s="12"/>
      <c r="L48" s="12"/>
      <c r="M48" s="12"/>
      <c r="N48" s="12"/>
      <c r="O48" s="15"/>
      <c r="P48" s="14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3"/>
      <c r="AB48" s="13"/>
      <c r="AC48" s="13"/>
      <c r="AD48" s="13"/>
      <c r="AE48" s="13"/>
      <c r="AF48" s="13"/>
      <c r="AG48" s="21">
        <f t="shared" si="0"/>
        <v>0</v>
      </c>
      <c r="AH48" s="17"/>
      <c r="AI48" s="178"/>
      <c r="AJ48" s="178"/>
    </row>
    <row r="49" spans="2:36" x14ac:dyDescent="0.35">
      <c r="B49" s="22"/>
      <c r="C49" s="22"/>
      <c r="D49" s="22"/>
      <c r="E49" s="22"/>
      <c r="F49" s="22"/>
      <c r="G49" s="22"/>
      <c r="H49" s="12"/>
      <c r="I49" s="12"/>
      <c r="J49" s="12"/>
      <c r="K49" s="12"/>
      <c r="L49" s="12"/>
      <c r="M49" s="12"/>
      <c r="N49" s="12"/>
      <c r="O49" s="15"/>
      <c r="P49" s="14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3"/>
      <c r="AB49" s="13"/>
      <c r="AC49" s="13"/>
      <c r="AD49" s="13"/>
      <c r="AE49" s="13"/>
      <c r="AF49" s="13"/>
      <c r="AG49" s="21">
        <f t="shared" si="0"/>
        <v>0</v>
      </c>
      <c r="AH49" s="17"/>
      <c r="AI49" s="179"/>
      <c r="AJ49" s="179"/>
    </row>
    <row r="50" spans="2:36" x14ac:dyDescent="0.35">
      <c r="B50" s="22"/>
      <c r="C50" s="22"/>
      <c r="D50" s="22"/>
      <c r="E50" s="22"/>
      <c r="F50" s="22"/>
      <c r="G50" s="22"/>
      <c r="H50" s="12"/>
      <c r="I50" s="12"/>
      <c r="J50" s="12"/>
      <c r="K50" s="12"/>
      <c r="L50" s="12"/>
      <c r="M50" s="12"/>
      <c r="N50" s="12"/>
      <c r="O50" s="15"/>
      <c r="P50" s="14"/>
      <c r="Q50" s="16"/>
      <c r="R50" s="16"/>
      <c r="S50" s="16"/>
      <c r="T50" s="16"/>
      <c r="U50" s="16"/>
      <c r="V50" s="16"/>
      <c r="W50" s="19"/>
      <c r="X50" s="19"/>
      <c r="Y50" s="19"/>
      <c r="Z50" s="16"/>
      <c r="AA50" s="13"/>
      <c r="AB50" s="13"/>
      <c r="AC50" s="13"/>
      <c r="AD50" s="13"/>
      <c r="AE50" s="13"/>
      <c r="AF50" s="13"/>
      <c r="AG50" s="21">
        <f t="shared" si="0"/>
        <v>0</v>
      </c>
      <c r="AH50" s="17"/>
      <c r="AI50" s="177"/>
      <c r="AJ50" s="177"/>
    </row>
    <row r="51" spans="2:36" x14ac:dyDescent="0.35">
      <c r="B51" s="22"/>
      <c r="C51" s="22"/>
      <c r="D51" s="22"/>
      <c r="E51" s="22"/>
      <c r="F51" s="22"/>
      <c r="G51" s="22"/>
      <c r="H51" s="12"/>
      <c r="I51" s="12"/>
      <c r="J51" s="12"/>
      <c r="K51" s="12"/>
      <c r="L51" s="12"/>
      <c r="M51" s="12"/>
      <c r="N51" s="12"/>
      <c r="O51" s="15"/>
      <c r="P51" s="14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3"/>
      <c r="AB51" s="13"/>
      <c r="AC51" s="13"/>
      <c r="AD51" s="13"/>
      <c r="AE51" s="13"/>
      <c r="AF51" s="13"/>
      <c r="AG51" s="21">
        <f t="shared" si="0"/>
        <v>0</v>
      </c>
      <c r="AH51" s="17"/>
      <c r="AI51" s="178"/>
      <c r="AJ51" s="178"/>
    </row>
    <row r="52" spans="2:36" x14ac:dyDescent="0.35">
      <c r="B52" s="22"/>
      <c r="C52" s="22"/>
      <c r="D52" s="22"/>
      <c r="E52" s="22"/>
      <c r="F52" s="22"/>
      <c r="G52" s="22"/>
      <c r="H52" s="12"/>
      <c r="I52" s="12"/>
      <c r="J52" s="12"/>
      <c r="K52" s="12"/>
      <c r="L52" s="12"/>
      <c r="M52" s="12"/>
      <c r="N52" s="12"/>
      <c r="O52" s="15"/>
      <c r="P52" s="14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3"/>
      <c r="AB52" s="13"/>
      <c r="AC52" s="13"/>
      <c r="AD52" s="13"/>
      <c r="AE52" s="13"/>
      <c r="AF52" s="13"/>
      <c r="AG52" s="21">
        <f t="shared" si="0"/>
        <v>0</v>
      </c>
      <c r="AH52" s="17"/>
      <c r="AI52" s="178"/>
      <c r="AJ52" s="178"/>
    </row>
    <row r="53" spans="2:36" x14ac:dyDescent="0.35">
      <c r="B53" s="22"/>
      <c r="C53" s="22"/>
      <c r="D53" s="22"/>
      <c r="E53" s="22"/>
      <c r="F53" s="22"/>
      <c r="G53" s="22"/>
      <c r="H53" s="12"/>
      <c r="I53" s="12"/>
      <c r="J53" s="12"/>
      <c r="K53" s="12"/>
      <c r="L53" s="12"/>
      <c r="M53" s="12"/>
      <c r="N53" s="12"/>
      <c r="O53" s="15"/>
      <c r="P53" s="14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3"/>
      <c r="AB53" s="13"/>
      <c r="AC53" s="13"/>
      <c r="AD53" s="13"/>
      <c r="AE53" s="13"/>
      <c r="AF53" s="13"/>
      <c r="AG53" s="21">
        <f t="shared" si="0"/>
        <v>0</v>
      </c>
      <c r="AH53" s="17"/>
      <c r="AI53" s="179"/>
      <c r="AJ53" s="179"/>
    </row>
    <row r="54" spans="2:36" x14ac:dyDescent="0.35">
      <c r="B54" s="22"/>
      <c r="C54" s="22"/>
      <c r="D54" s="22"/>
      <c r="E54" s="22"/>
      <c r="F54" s="22"/>
      <c r="G54" s="22"/>
      <c r="H54" s="12"/>
      <c r="I54" s="12"/>
      <c r="J54" s="12"/>
      <c r="K54" s="12"/>
      <c r="L54" s="12"/>
      <c r="M54" s="12"/>
      <c r="N54" s="12"/>
      <c r="O54" s="15"/>
      <c r="P54" s="14"/>
      <c r="Q54" s="16"/>
      <c r="R54" s="16"/>
      <c r="S54" s="16"/>
      <c r="T54" s="16"/>
      <c r="U54" s="16"/>
      <c r="V54" s="16"/>
      <c r="W54" s="19"/>
      <c r="X54" s="19"/>
      <c r="Y54" s="19"/>
      <c r="Z54" s="16"/>
      <c r="AA54" s="13"/>
      <c r="AB54" s="13"/>
      <c r="AC54" s="13"/>
      <c r="AD54" s="13"/>
      <c r="AE54" s="13"/>
      <c r="AF54" s="13"/>
      <c r="AG54" s="21">
        <f t="shared" si="0"/>
        <v>0</v>
      </c>
      <c r="AH54" s="17"/>
      <c r="AI54" s="177"/>
      <c r="AJ54" s="177"/>
    </row>
    <row r="55" spans="2:36" x14ac:dyDescent="0.35">
      <c r="B55" s="22"/>
      <c r="C55" s="22"/>
      <c r="D55" s="22"/>
      <c r="E55" s="22"/>
      <c r="F55" s="22"/>
      <c r="G55" s="22"/>
      <c r="H55" s="12"/>
      <c r="I55" s="12"/>
      <c r="J55" s="12"/>
      <c r="K55" s="12"/>
      <c r="L55" s="12"/>
      <c r="M55" s="12"/>
      <c r="N55" s="12"/>
      <c r="O55" s="15"/>
      <c r="P55" s="14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3"/>
      <c r="AB55" s="13"/>
      <c r="AC55" s="13"/>
      <c r="AD55" s="13"/>
      <c r="AE55" s="13"/>
      <c r="AF55" s="13"/>
      <c r="AG55" s="21">
        <f t="shared" si="0"/>
        <v>0</v>
      </c>
      <c r="AH55" s="17"/>
      <c r="AI55" s="178"/>
      <c r="AJ55" s="178"/>
    </row>
    <row r="56" spans="2:36" x14ac:dyDescent="0.35">
      <c r="B56" s="22"/>
      <c r="C56" s="22"/>
      <c r="D56" s="22"/>
      <c r="E56" s="22"/>
      <c r="F56" s="22"/>
      <c r="G56" s="22"/>
      <c r="H56" s="12"/>
      <c r="I56" s="12"/>
      <c r="J56" s="12"/>
      <c r="K56" s="12"/>
      <c r="L56" s="12"/>
      <c r="M56" s="12"/>
      <c r="N56" s="12"/>
      <c r="O56" s="15"/>
      <c r="P56" s="14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3"/>
      <c r="AB56" s="13"/>
      <c r="AC56" s="13"/>
      <c r="AD56" s="13"/>
      <c r="AE56" s="13"/>
      <c r="AF56" s="13"/>
      <c r="AG56" s="21">
        <f t="shared" si="0"/>
        <v>0</v>
      </c>
      <c r="AH56" s="17"/>
      <c r="AI56" s="178"/>
      <c r="AJ56" s="178"/>
    </row>
    <row r="57" spans="2:36" x14ac:dyDescent="0.35">
      <c r="B57" s="22"/>
      <c r="C57" s="22"/>
      <c r="D57" s="22"/>
      <c r="E57" s="22"/>
      <c r="F57" s="22"/>
      <c r="G57" s="22"/>
      <c r="H57" s="12"/>
      <c r="I57" s="12"/>
      <c r="J57" s="12"/>
      <c r="K57" s="12"/>
      <c r="L57" s="12"/>
      <c r="M57" s="12"/>
      <c r="N57" s="12"/>
      <c r="O57" s="15"/>
      <c r="P57" s="14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3"/>
      <c r="AB57" s="13"/>
      <c r="AC57" s="13"/>
      <c r="AD57" s="13"/>
      <c r="AE57" s="13"/>
      <c r="AF57" s="13"/>
      <c r="AG57" s="21">
        <f t="shared" si="0"/>
        <v>0</v>
      </c>
      <c r="AH57" s="17"/>
      <c r="AI57" s="179"/>
      <c r="AJ57" s="179"/>
    </row>
    <row r="58" spans="2:36" x14ac:dyDescent="0.35">
      <c r="B58" s="22"/>
      <c r="C58" s="22"/>
      <c r="D58" s="22"/>
      <c r="E58" s="22"/>
      <c r="F58" s="22"/>
      <c r="G58" s="22"/>
      <c r="H58" s="12"/>
      <c r="I58" s="12"/>
      <c r="J58" s="12"/>
      <c r="K58" s="12"/>
      <c r="L58" s="12"/>
      <c r="M58" s="12"/>
      <c r="N58" s="12"/>
      <c r="O58" s="15"/>
      <c r="P58" s="14"/>
      <c r="Q58" s="16"/>
      <c r="R58" s="16"/>
      <c r="S58" s="16"/>
      <c r="T58" s="16"/>
      <c r="U58" s="16"/>
      <c r="V58" s="16"/>
      <c r="W58" s="19"/>
      <c r="X58" s="19"/>
      <c r="Y58" s="19"/>
      <c r="Z58" s="16"/>
      <c r="AA58" s="13"/>
      <c r="AB58" s="13"/>
      <c r="AC58" s="13"/>
      <c r="AD58" s="13"/>
      <c r="AE58" s="13"/>
      <c r="AF58" s="13"/>
      <c r="AG58" s="21">
        <f t="shared" si="0"/>
        <v>0</v>
      </c>
      <c r="AH58" s="17"/>
      <c r="AI58" s="177"/>
      <c r="AJ58" s="177"/>
    </row>
    <row r="59" spans="2:36" x14ac:dyDescent="0.35">
      <c r="B59" s="22"/>
      <c r="C59" s="22"/>
      <c r="D59" s="22"/>
      <c r="E59" s="22"/>
      <c r="F59" s="22"/>
      <c r="G59" s="22"/>
      <c r="H59" s="12"/>
      <c r="I59" s="12"/>
      <c r="J59" s="12"/>
      <c r="K59" s="12"/>
      <c r="L59" s="12"/>
      <c r="M59" s="12"/>
      <c r="N59" s="12"/>
      <c r="O59" s="15"/>
      <c r="P59" s="14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3"/>
      <c r="AB59" s="13"/>
      <c r="AC59" s="13"/>
      <c r="AD59" s="13"/>
      <c r="AE59" s="13"/>
      <c r="AF59" s="13"/>
      <c r="AG59" s="21">
        <f t="shared" si="0"/>
        <v>0</v>
      </c>
      <c r="AH59" s="17"/>
      <c r="AI59" s="178"/>
      <c r="AJ59" s="178"/>
    </row>
    <row r="60" spans="2:36" x14ac:dyDescent="0.35">
      <c r="B60" s="22"/>
      <c r="C60" s="22"/>
      <c r="D60" s="22"/>
      <c r="E60" s="22"/>
      <c r="F60" s="22"/>
      <c r="G60" s="22"/>
      <c r="H60" s="12"/>
      <c r="I60" s="12"/>
      <c r="J60" s="12"/>
      <c r="K60" s="12"/>
      <c r="L60" s="12"/>
      <c r="M60" s="12"/>
      <c r="N60" s="12"/>
      <c r="O60" s="15"/>
      <c r="P60" s="14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3"/>
      <c r="AB60" s="13"/>
      <c r="AC60" s="13"/>
      <c r="AD60" s="13"/>
      <c r="AE60" s="13"/>
      <c r="AF60" s="13"/>
      <c r="AG60" s="21">
        <f t="shared" si="0"/>
        <v>0</v>
      </c>
      <c r="AH60" s="17"/>
      <c r="AI60" s="178"/>
      <c r="AJ60" s="178"/>
    </row>
    <row r="61" spans="2:36" x14ac:dyDescent="0.35">
      <c r="B61" s="22"/>
      <c r="C61" s="22"/>
      <c r="D61" s="22"/>
      <c r="E61" s="22"/>
      <c r="F61" s="22"/>
      <c r="G61" s="22"/>
      <c r="H61" s="12"/>
      <c r="I61" s="12"/>
      <c r="J61" s="12"/>
      <c r="K61" s="12"/>
      <c r="L61" s="12"/>
      <c r="M61" s="12"/>
      <c r="N61" s="12"/>
      <c r="O61" s="15"/>
      <c r="P61" s="14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3"/>
      <c r="AB61" s="13"/>
      <c r="AC61" s="13"/>
      <c r="AD61" s="13"/>
      <c r="AE61" s="13"/>
      <c r="AF61" s="13"/>
      <c r="AG61" s="21">
        <f t="shared" si="0"/>
        <v>0</v>
      </c>
      <c r="AH61" s="17"/>
      <c r="AI61" s="179"/>
      <c r="AJ61" s="179"/>
    </row>
  </sheetData>
  <mergeCells count="45">
    <mergeCell ref="M8:Q8"/>
    <mergeCell ref="A2:D4"/>
    <mergeCell ref="B6:L6"/>
    <mergeCell ref="M6:AJ6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AI10:AI13"/>
    <mergeCell ref="AJ10:AJ13"/>
    <mergeCell ref="AI14:AI17"/>
    <mergeCell ref="AJ14:AJ17"/>
    <mergeCell ref="R8:V8"/>
    <mergeCell ref="W8:AA8"/>
    <mergeCell ref="AB8:AF8"/>
    <mergeCell ref="AG8:AJ8"/>
    <mergeCell ref="AJ26:AJ29"/>
    <mergeCell ref="AI30:AI33"/>
    <mergeCell ref="AJ30:AJ33"/>
    <mergeCell ref="AI18:AI21"/>
    <mergeCell ref="AJ18:AJ21"/>
    <mergeCell ref="AI22:AI25"/>
    <mergeCell ref="AJ22:AJ25"/>
    <mergeCell ref="AI58:AI61"/>
    <mergeCell ref="AJ58:AJ61"/>
    <mergeCell ref="L8:L9"/>
    <mergeCell ref="AI50:AI53"/>
    <mergeCell ref="AJ50:AJ53"/>
    <mergeCell ref="AI54:AI57"/>
    <mergeCell ref="AJ54:AJ57"/>
    <mergeCell ref="AI42:AI45"/>
    <mergeCell ref="AJ42:AJ45"/>
    <mergeCell ref="AI46:AI49"/>
    <mergeCell ref="AJ46:AJ49"/>
    <mergeCell ref="AI34:AI37"/>
    <mergeCell ref="AJ34:AJ37"/>
    <mergeCell ref="AI38:AI41"/>
    <mergeCell ref="AJ38:AJ41"/>
    <mergeCell ref="AI26:AI29"/>
  </mergeCells>
  <pageMargins left="0.39370078740157483" right="0.39370078740157483" top="0.39370078740157483" bottom="0.39370078740157483" header="0" footer="0"/>
  <pageSetup scale="46" orientation="landscape" r:id="rId1"/>
  <colBreaks count="1" manualBreakCount="1">
    <brk id="37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7d198d-ce2d-4089-b971-a4560e405573">
      <Terms xmlns="http://schemas.microsoft.com/office/infopath/2007/PartnerControls"/>
    </lcf76f155ced4ddcb4097134ff3c332f>
    <TaxCatchAll xmlns="54feb777-8c2a-4440-8142-7764fcd4b27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9326445EB563C4490206962DF13F12B" ma:contentTypeVersion="18" ma:contentTypeDescription="Crear nuevo documento." ma:contentTypeScope="" ma:versionID="50abe418bfdaba23e0c716bfd748a6dc">
  <xsd:schema xmlns:xsd="http://www.w3.org/2001/XMLSchema" xmlns:xs="http://www.w3.org/2001/XMLSchema" xmlns:p="http://schemas.microsoft.com/office/2006/metadata/properties" xmlns:ns2="647d198d-ce2d-4089-b971-a4560e405573" xmlns:ns3="54feb777-8c2a-4440-8142-7764fcd4b27f" targetNamespace="http://schemas.microsoft.com/office/2006/metadata/properties" ma:root="true" ma:fieldsID="aed9a84a83bca16ddac850053bb8603c" ns2:_="" ns3:_="">
    <xsd:import namespace="647d198d-ce2d-4089-b971-a4560e405573"/>
    <xsd:import namespace="54feb777-8c2a-4440-8142-7764fcd4b2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7d198d-ce2d-4089-b971-a4560e405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2ed3cf9b-5c39-45b0-81a8-e708307ed6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eb777-8c2a-4440-8142-7764fcd4b27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20e257-dc98-42b3-acca-33cc8b93de65}" ma:internalName="TaxCatchAll" ma:showField="CatchAllData" ma:web="54feb777-8c2a-4440-8142-7764fcd4b2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4010F5-5062-4716-9161-E6E9799A6616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647d198d-ce2d-4089-b971-a4560e405573"/>
    <ds:schemaRef ds:uri="http://schemas.openxmlformats.org/package/2006/metadata/core-properties"/>
    <ds:schemaRef ds:uri="54feb777-8c2a-4440-8142-7764fcd4b27f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78433B5-8103-4AAA-8362-C9E34F5C39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7d198d-ce2d-4089-b971-a4560e405573"/>
    <ds:schemaRef ds:uri="54feb777-8c2a-4440-8142-7764fcd4b2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0D56AB-0A72-49B2-A09E-F60BFECFBA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portada</vt:lpstr>
      <vt:lpstr>Seguimiento I Trimestre 2026</vt:lpstr>
      <vt:lpstr>SEGUIMIENTO</vt:lpstr>
      <vt:lpstr>portada!Área_de_impresión</vt:lpstr>
      <vt:lpstr>SEGUIMIENTO!Área_de_impresión</vt:lpstr>
      <vt:lpstr>'Seguimiento I Trimestre 2026'!Área_de_impresión</vt:lpstr>
      <vt:lpstr>'Seguimiento I Trimestre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Rocio Gomez Gamba</dc:creator>
  <cp:lastModifiedBy>User</cp:lastModifiedBy>
  <cp:lastPrinted>2025-01-28T20:41:30Z</cp:lastPrinted>
  <dcterms:created xsi:type="dcterms:W3CDTF">2019-01-29T13:29:48Z</dcterms:created>
  <dcterms:modified xsi:type="dcterms:W3CDTF">2026-05-15T13:35:59Z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0x01010019326445EB563C4490206962DF13F12B</vt:lpwstr>
  </property>
</Properties>
</file>