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MARZO 31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<sst xmlns="http://schemas.openxmlformats.org/spreadsheetml/2006/main" count="81" uniqueCount="80">
  <si>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</si>
  <si>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</si>
  <si>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</si>
  <si>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</si>
  <si>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</si>
  <si>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</si>
  <si>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</si>
  <si>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</si>
  <si>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</si>
  <si>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</si>
  <si>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</si>
  <si>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</si>
  <si>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</si>
  <si>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</si>
  <si>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</si>
  <si>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</si>
  <si>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</si>
  <si>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</si>
  <si>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</si>
  <si>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</si>
  <si>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</si>
  <si>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</si>
  <si>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</si>
  <si>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</si>
  <si>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</si>
  <si>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</si>
  <si>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</si>
  <si>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</si>
  <si>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</si>
  <si>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</si>
  <si>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</si>
  <si>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</si>
  <si>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</si>
  <si>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</si>
  <si>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</si>
  <si>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</si>
  <si>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</si>
  <si>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</si>
  <si>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</si>
  <si>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</si>
  <si>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</si>
  <si>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</si>
  <si>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</si>
  <si>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</si>
  <si>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</si>
  <si>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</si>
  <si>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</si>
  <si>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</si>
  <si>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</si>
  <si>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</si>
  <si>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</si>
  <si>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</si>
  <si>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</si>
  <si>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</si>
  <si>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</si>
  <si>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</si>
  <si>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</si>
  <si>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</si>
  <si>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</si>
  <si>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</si>
  <si>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</si>
  <si>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</si>
  <si>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</si>
  <si>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</si>
  <si>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</si>
  <si>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</si>
  <si>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</si>
  <si>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</si>
  <si>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</si>
  <si>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</si>
  <si>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</si>
  <si>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</si>
  <si>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</si>
  <si>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</si>
  <si>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</si>
  <si>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</si>
  <si>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</si>
  <si>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</si>
  <si>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</si>
  <si>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ABRIL 30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</si>
</sst>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K44" sqref="K4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2" spans="1:14" ht="18.75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4" ht="18.7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7"/>
      <c r="L3" s="7"/>
      <c r="M3" s="7"/>
      <c r="N3" s="7"/>
    </row>
    <row r="4" spans="1:13" ht="18.75">
      <c r="A4" s="5"/>
      <c r="H4" s="29" t="s">
        <v>79</v>
      </c>
      <c r="I4" s="29"/>
      <c r="J4" s="29"/>
      <c r="K4" s="6"/>
      <c r="M4" s="5"/>
    </row>
    <row r="5" spans="1:10" ht="30.75" customHeight="1">
      <c r="A5" s="8" t="s">
        <v>0</v>
      </c>
      <c r="B5" s="8" t="s">
        <v>1</v>
      </c>
      <c r="C5" s="8" t="s">
        <v>17</v>
      </c>
      <c r="D5" s="8" t="s">
        <v>18</v>
      </c>
      <c r="E5" s="8" t="s">
        <v>19</v>
      </c>
      <c r="F5" s="8" t="s">
        <v>25</v>
      </c>
      <c r="G5" s="8" t="s">
        <v>20</v>
      </c>
      <c r="H5" s="8" t="s">
        <v>16</v>
      </c>
      <c r="I5" s="8" t="s">
        <v>14</v>
      </c>
      <c r="J5" s="8" t="s">
        <v>15</v>
      </c>
    </row>
    <row r="6" spans="1:10" ht="9.75" customHeight="1">
      <c r="A6" s="3"/>
      <c r="B6" s="4"/>
      <c r="C6" s="1"/>
      <c r="D6" s="1"/>
      <c r="E6" s="1"/>
      <c r="F6" s="1"/>
      <c r="G6" s="1"/>
      <c r="H6" s="1"/>
      <c r="I6" s="1"/>
      <c r="J6" s="1"/>
    </row>
    <row r="7" spans="1:10" ht="15">
      <c r="A7" s="11">
        <v>3</v>
      </c>
      <c r="B7" s="9" t="s">
        <v>24</v>
      </c>
      <c r="C7" s="21">
        <f>+C8+C25</f>
        <v>6107972799</v>
      </c>
      <c r="D7" s="21">
        <f>+D8+D25</f>
        <v>0</v>
      </c>
      <c r="E7" s="21">
        <f>+E8+E25</f>
        <v>4530264</v>
      </c>
      <c r="F7" s="21">
        <f>+C7-E7</f>
        <v>6103442535</v>
      </c>
      <c r="G7" s="21">
        <f>+G8+G25</f>
        <v>432260400</v>
      </c>
      <c r="H7" s="21">
        <f>+H8+H25</f>
        <v>1882136018</v>
      </c>
      <c r="I7" s="18">
        <f>+H7/F7</f>
        <v>0.3083728579743235</v>
      </c>
      <c r="J7" s="21">
        <f>+F7-H7</f>
        <v>4221306517</v>
      </c>
    </row>
    <row r="8" spans="1:10" ht="15" customHeight="1">
      <c r="A8" s="12" t="s">
        <v>30</v>
      </c>
      <c r="B8" s="9" t="s">
        <v>22</v>
      </c>
      <c r="C8" s="21">
        <f>+C9+C12</f>
        <v>342985541</v>
      </c>
      <c r="D8" s="21">
        <f>+D9+D12</f>
        <v>0</v>
      </c>
      <c r="E8" s="21">
        <f>+E9+E12</f>
        <v>705264</v>
      </c>
      <c r="F8" s="21">
        <f>+F9+F12</f>
        <v>342280277</v>
      </c>
      <c r="G8" s="21">
        <f>+G12</f>
        <v>30423127</v>
      </c>
      <c r="H8" s="21">
        <f>+H12</f>
        <v>222353819</v>
      </c>
      <c r="I8" s="18">
        <f>+H8/F8</f>
        <v>0.6496249826279065</v>
      </c>
      <c r="J8" s="21">
        <f>+J12</f>
        <v>119926458</v>
      </c>
    </row>
    <row r="9" spans="1:10" ht="15" customHeight="1">
      <c r="A9" s="25" t="s">
        <v>70</v>
      </c>
      <c r="B9" s="9" t="s">
        <v>71</v>
      </c>
      <c r="C9" s="21">
        <f>+C10</f>
        <v>1</v>
      </c>
      <c r="D9" s="21">
        <f aca="true" t="shared" si="0" ref="D9:H10">+D10</f>
        <v>0</v>
      </c>
      <c r="E9" s="21">
        <f t="shared" si="0"/>
        <v>1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18">
        <v>0</v>
      </c>
      <c r="J9" s="21">
        <f>+J10</f>
        <v>0</v>
      </c>
    </row>
    <row r="10" spans="1:10" ht="15" customHeight="1">
      <c r="A10" s="2" t="s">
        <v>69</v>
      </c>
      <c r="B10" s="9" t="s">
        <v>72</v>
      </c>
      <c r="C10" s="21">
        <f>+C11</f>
        <v>1</v>
      </c>
      <c r="D10" s="21">
        <f t="shared" si="0"/>
        <v>0</v>
      </c>
      <c r="E10" s="21">
        <f t="shared" si="0"/>
        <v>1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18">
        <v>0</v>
      </c>
      <c r="J10" s="21">
        <f>+J11</f>
        <v>0</v>
      </c>
    </row>
    <row r="11" spans="1:10" ht="15" customHeight="1">
      <c r="A11" s="2" t="s">
        <v>68</v>
      </c>
      <c r="B11" s="2" t="s">
        <v>67</v>
      </c>
      <c r="C11" s="17">
        <v>1</v>
      </c>
      <c r="D11" s="17">
        <v>0</v>
      </c>
      <c r="E11" s="17">
        <v>1</v>
      </c>
      <c r="F11" s="17">
        <f>+C11-E11</f>
        <v>0</v>
      </c>
      <c r="G11" s="17">
        <v>0</v>
      </c>
      <c r="H11" s="17">
        <v>0</v>
      </c>
      <c r="I11" s="20">
        <v>0</v>
      </c>
      <c r="J11" s="17">
        <f>+F11-H11</f>
        <v>0</v>
      </c>
    </row>
    <row r="12" spans="1:10" ht="15" customHeight="1">
      <c r="A12" s="12" t="s">
        <v>31</v>
      </c>
      <c r="B12" s="9" t="s">
        <v>27</v>
      </c>
      <c r="C12" s="21">
        <f>+C13+C17</f>
        <v>342985540</v>
      </c>
      <c r="D12" s="21">
        <f aca="true" t="shared" si="1" ref="D12:J12">+D13+D17</f>
        <v>0</v>
      </c>
      <c r="E12" s="21">
        <f t="shared" si="1"/>
        <v>705263</v>
      </c>
      <c r="F12" s="21">
        <f t="shared" si="1"/>
        <v>342280277</v>
      </c>
      <c r="G12" s="21">
        <f t="shared" si="1"/>
        <v>30423127</v>
      </c>
      <c r="H12" s="21">
        <f t="shared" si="1"/>
        <v>222353819</v>
      </c>
      <c r="I12" s="18">
        <f aca="true" t="shared" si="2" ref="I12:I41">+H12/F12</f>
        <v>0.6496249826279065</v>
      </c>
      <c r="J12" s="21">
        <f t="shared" si="1"/>
        <v>119926458</v>
      </c>
    </row>
    <row r="13" spans="1:10" ht="15" customHeight="1">
      <c r="A13" s="12" t="s">
        <v>32</v>
      </c>
      <c r="B13" s="9" t="s">
        <v>28</v>
      </c>
      <c r="C13" s="21">
        <f>+C14+C15+C16</f>
        <v>117802836</v>
      </c>
      <c r="D13" s="21">
        <f>SUM(D14:D15)</f>
        <v>0</v>
      </c>
      <c r="E13" s="21">
        <f>SUM(E14:E15)</f>
        <v>705263</v>
      </c>
      <c r="F13" s="21">
        <f>+F14+F15+F16</f>
        <v>117097573</v>
      </c>
      <c r="G13" s="21">
        <f>+G14+G15+G16</f>
        <v>977790</v>
      </c>
      <c r="H13" s="21">
        <f>+H14+H15+H16</f>
        <v>60067856</v>
      </c>
      <c r="I13" s="18">
        <f t="shared" si="2"/>
        <v>0.5129726813381521</v>
      </c>
      <c r="J13" s="21">
        <f>+J14+J15+J16</f>
        <v>57029717</v>
      </c>
    </row>
    <row r="14" spans="1:10" ht="15">
      <c r="A14" s="2" t="s">
        <v>33</v>
      </c>
      <c r="B14" s="2" t="s">
        <v>2</v>
      </c>
      <c r="C14" s="17">
        <v>96927374</v>
      </c>
      <c r="D14" s="17">
        <v>0</v>
      </c>
      <c r="E14" s="17">
        <v>0</v>
      </c>
      <c r="F14" s="17">
        <f>+C14-E14</f>
        <v>96927374</v>
      </c>
      <c r="G14" s="17">
        <v>0</v>
      </c>
      <c r="H14" s="17">
        <v>54806845</v>
      </c>
      <c r="I14" s="19">
        <f>+H14/F14</f>
        <v>0.5654423795696766</v>
      </c>
      <c r="J14" s="17">
        <f>+F14-H14</f>
        <v>42120529</v>
      </c>
    </row>
    <row r="15" spans="1:10" ht="15">
      <c r="A15" s="2" t="s">
        <v>34</v>
      </c>
      <c r="B15" s="2" t="s">
        <v>3</v>
      </c>
      <c r="C15" s="17">
        <v>19115548</v>
      </c>
      <c r="D15" s="17">
        <v>0</v>
      </c>
      <c r="E15" s="17">
        <v>705263</v>
      </c>
      <c r="F15" s="17">
        <f>+C15-E15</f>
        <v>18410285</v>
      </c>
      <c r="G15" s="17">
        <v>977790</v>
      </c>
      <c r="H15" s="17">
        <v>3501539</v>
      </c>
      <c r="I15" s="19">
        <f>+H15/F15</f>
        <v>0.1901947199622385</v>
      </c>
      <c r="J15" s="17">
        <f>+F15-H15</f>
        <v>14908746</v>
      </c>
    </row>
    <row r="16" spans="1:10" ht="15">
      <c r="A16" s="2" t="s">
        <v>73</v>
      </c>
      <c r="B16" s="24" t="s">
        <v>74</v>
      </c>
      <c r="C16" s="17">
        <v>1759914</v>
      </c>
      <c r="D16" s="17">
        <v>0</v>
      </c>
      <c r="E16" s="17">
        <v>0</v>
      </c>
      <c r="F16" s="17">
        <f>+C16-E16</f>
        <v>1759914</v>
      </c>
      <c r="G16" s="17">
        <v>0</v>
      </c>
      <c r="H16" s="17">
        <v>1759472</v>
      </c>
      <c r="I16" s="19">
        <v>0</v>
      </c>
      <c r="J16" s="17">
        <f>+F16-H16</f>
        <v>442</v>
      </c>
    </row>
    <row r="17" spans="1:10" ht="15">
      <c r="A17" s="13" t="s">
        <v>36</v>
      </c>
      <c r="B17" s="9" t="s">
        <v>29</v>
      </c>
      <c r="C17" s="22">
        <f>SUM(C18:C24)</f>
        <v>225182704</v>
      </c>
      <c r="D17" s="22">
        <f aca="true" t="shared" si="3" ref="D17:J17">SUM(D18:D24)</f>
        <v>0</v>
      </c>
      <c r="E17" s="22">
        <f t="shared" si="3"/>
        <v>0</v>
      </c>
      <c r="F17" s="22">
        <f t="shared" si="3"/>
        <v>225182704</v>
      </c>
      <c r="G17" s="22">
        <f t="shared" si="3"/>
        <v>29445337</v>
      </c>
      <c r="H17" s="22">
        <f t="shared" si="3"/>
        <v>162285963</v>
      </c>
      <c r="I17" s="18">
        <f>+H17/F17</f>
        <v>0.7206857370360026</v>
      </c>
      <c r="J17" s="22">
        <f t="shared" si="3"/>
        <v>62896741</v>
      </c>
    </row>
    <row r="18" spans="1:10" ht="15">
      <c r="A18" s="2" t="s">
        <v>35</v>
      </c>
      <c r="B18" s="2" t="s">
        <v>4</v>
      </c>
      <c r="C18" s="17">
        <v>29213985</v>
      </c>
      <c r="D18" s="17">
        <v>0</v>
      </c>
      <c r="E18" s="17">
        <v>0</v>
      </c>
      <c r="F18" s="17">
        <f aca="true" t="shared" si="4" ref="F18:F24">+C18-E18</f>
        <v>29213985</v>
      </c>
      <c r="G18" s="17">
        <v>0</v>
      </c>
      <c r="H18" s="17">
        <v>28286879</v>
      </c>
      <c r="I18" s="19">
        <f aca="true" t="shared" si="5" ref="I18:I24">+H18/F18</f>
        <v>0.9682649936323305</v>
      </c>
      <c r="J18" s="17">
        <f aca="true" t="shared" si="6" ref="J18:J24">+F18-H18</f>
        <v>927106</v>
      </c>
    </row>
    <row r="19" spans="1:10" ht="15">
      <c r="A19" s="2" t="s">
        <v>37</v>
      </c>
      <c r="B19" s="2" t="s">
        <v>5</v>
      </c>
      <c r="C19" s="17">
        <v>5630614</v>
      </c>
      <c r="D19" s="17">
        <v>0</v>
      </c>
      <c r="E19" s="17">
        <v>0</v>
      </c>
      <c r="F19" s="17">
        <f t="shared" si="4"/>
        <v>5630614</v>
      </c>
      <c r="G19" s="17">
        <v>764767</v>
      </c>
      <c r="H19" s="17">
        <v>2793446</v>
      </c>
      <c r="I19" s="19">
        <f t="shared" si="5"/>
        <v>0.49611747493257397</v>
      </c>
      <c r="J19" s="17">
        <f t="shared" si="6"/>
        <v>2837168</v>
      </c>
    </row>
    <row r="20" spans="1:10" ht="15">
      <c r="A20" s="2" t="s">
        <v>78</v>
      </c>
      <c r="B20" s="2" t="s">
        <v>6</v>
      </c>
      <c r="C20" s="17">
        <v>124244630</v>
      </c>
      <c r="D20" s="17">
        <v>0</v>
      </c>
      <c r="E20" s="17">
        <v>0</v>
      </c>
      <c r="F20" s="17">
        <f t="shared" si="4"/>
        <v>124244630</v>
      </c>
      <c r="G20" s="17">
        <v>27880570</v>
      </c>
      <c r="H20" s="17">
        <v>80059680</v>
      </c>
      <c r="I20" s="19">
        <f t="shared" si="5"/>
        <v>0.6443713502949785</v>
      </c>
      <c r="J20" s="17">
        <f t="shared" si="6"/>
        <v>44184950</v>
      </c>
    </row>
    <row r="21" spans="1:10" ht="15">
      <c r="A21" s="2" t="s">
        <v>77</v>
      </c>
      <c r="B21" s="2" t="s">
        <v>7</v>
      </c>
      <c r="C21" s="17">
        <v>2936147</v>
      </c>
      <c r="D21" s="17">
        <v>0</v>
      </c>
      <c r="E21" s="17">
        <v>0</v>
      </c>
      <c r="F21" s="17">
        <f t="shared" si="4"/>
        <v>2936147</v>
      </c>
      <c r="G21" s="17">
        <v>0</v>
      </c>
      <c r="H21" s="17">
        <v>0</v>
      </c>
      <c r="I21" s="19">
        <f t="shared" si="5"/>
        <v>0</v>
      </c>
      <c r="J21" s="17">
        <f t="shared" si="6"/>
        <v>2936147</v>
      </c>
    </row>
    <row r="22" spans="1:10" ht="15">
      <c r="A22" s="2" t="s">
        <v>75</v>
      </c>
      <c r="B22" s="2" t="s">
        <v>76</v>
      </c>
      <c r="C22" s="17">
        <v>783747</v>
      </c>
      <c r="D22" s="17">
        <v>0</v>
      </c>
      <c r="E22" s="17">
        <v>0</v>
      </c>
      <c r="F22" s="17">
        <f t="shared" si="4"/>
        <v>783747</v>
      </c>
      <c r="G22" s="17">
        <v>0</v>
      </c>
      <c r="H22" s="17">
        <v>783747</v>
      </c>
      <c r="I22" s="19">
        <f t="shared" si="5"/>
        <v>1</v>
      </c>
      <c r="J22" s="17">
        <f t="shared" si="6"/>
        <v>0</v>
      </c>
    </row>
    <row r="23" spans="1:10" ht="15">
      <c r="A23" s="2" t="s">
        <v>38</v>
      </c>
      <c r="B23" s="2" t="s">
        <v>8</v>
      </c>
      <c r="C23" s="17">
        <v>39733208</v>
      </c>
      <c r="D23" s="17">
        <v>0</v>
      </c>
      <c r="E23" s="17">
        <v>0</v>
      </c>
      <c r="F23" s="17">
        <f t="shared" si="4"/>
        <v>39733208</v>
      </c>
      <c r="G23" s="17">
        <v>800000</v>
      </c>
      <c r="H23" s="17">
        <v>39733208</v>
      </c>
      <c r="I23" s="19">
        <v>0</v>
      </c>
      <c r="J23" s="17">
        <f t="shared" si="6"/>
        <v>0</v>
      </c>
    </row>
    <row r="24" spans="1:10" ht="15">
      <c r="A24" s="2" t="s">
        <v>39</v>
      </c>
      <c r="B24" s="2" t="s">
        <v>9</v>
      </c>
      <c r="C24" s="17">
        <v>22640373</v>
      </c>
      <c r="D24" s="17">
        <v>0</v>
      </c>
      <c r="E24" s="17">
        <v>0</v>
      </c>
      <c r="F24" s="17">
        <f t="shared" si="4"/>
        <v>22640373</v>
      </c>
      <c r="G24" s="17">
        <v>0</v>
      </c>
      <c r="H24" s="17">
        <v>10629003</v>
      </c>
      <c r="I24" s="19">
        <f t="shared" si="5"/>
        <v>0.469471196433027</v>
      </c>
      <c r="J24" s="17">
        <f t="shared" si="6"/>
        <v>12011370</v>
      </c>
    </row>
    <row r="25" spans="1:10" ht="15">
      <c r="A25" s="14" t="s">
        <v>40</v>
      </c>
      <c r="B25" s="10" t="s">
        <v>23</v>
      </c>
      <c r="C25" s="22">
        <f>+C26</f>
        <v>5764987258</v>
      </c>
      <c r="D25" s="22">
        <f aca="true" t="shared" si="7" ref="D25:J25">+D26</f>
        <v>0</v>
      </c>
      <c r="E25" s="22">
        <f t="shared" si="7"/>
        <v>3825000</v>
      </c>
      <c r="F25" s="22">
        <f t="shared" si="7"/>
        <v>5761162258</v>
      </c>
      <c r="G25" s="22">
        <f t="shared" si="7"/>
        <v>401837273</v>
      </c>
      <c r="H25" s="22">
        <f t="shared" si="7"/>
        <v>1659782199</v>
      </c>
      <c r="I25" s="18">
        <f t="shared" si="2"/>
        <v>0.28809849899561707</v>
      </c>
      <c r="J25" s="22">
        <f t="shared" si="7"/>
        <v>4101380059</v>
      </c>
    </row>
    <row r="26" spans="1:10" ht="15">
      <c r="A26" s="14" t="s">
        <v>41</v>
      </c>
      <c r="B26" s="16" t="s">
        <v>52</v>
      </c>
      <c r="C26" s="22">
        <f>+C27</f>
        <v>5764987258</v>
      </c>
      <c r="D26" s="22">
        <f aca="true" t="shared" si="8" ref="D26:J26">+D27</f>
        <v>0</v>
      </c>
      <c r="E26" s="22">
        <f t="shared" si="8"/>
        <v>3825000</v>
      </c>
      <c r="F26" s="22">
        <f t="shared" si="8"/>
        <v>5761162258</v>
      </c>
      <c r="G26" s="22">
        <f t="shared" si="8"/>
        <v>401837273</v>
      </c>
      <c r="H26" s="22">
        <f t="shared" si="8"/>
        <v>1659782199</v>
      </c>
      <c r="I26" s="18">
        <f t="shared" si="2"/>
        <v>0.28809849899561707</v>
      </c>
      <c r="J26" s="22">
        <f t="shared" si="8"/>
        <v>4101380059</v>
      </c>
    </row>
    <row r="27" spans="1:10" ht="15">
      <c r="A27" s="14" t="s">
        <v>42</v>
      </c>
      <c r="B27" s="16" t="s">
        <v>53</v>
      </c>
      <c r="C27" s="22">
        <f>+C28+C34</f>
        <v>5764987258</v>
      </c>
      <c r="D27" s="22">
        <f aca="true" t="shared" si="9" ref="D27:J27">+D28+D34</f>
        <v>0</v>
      </c>
      <c r="E27" s="22">
        <f t="shared" si="9"/>
        <v>3825000</v>
      </c>
      <c r="F27" s="22">
        <f t="shared" si="9"/>
        <v>5761162258</v>
      </c>
      <c r="G27" s="22">
        <f t="shared" si="9"/>
        <v>401837273</v>
      </c>
      <c r="H27" s="22">
        <f t="shared" si="9"/>
        <v>1659782199</v>
      </c>
      <c r="I27" s="18">
        <f t="shared" si="2"/>
        <v>0.28809849899561707</v>
      </c>
      <c r="J27" s="22">
        <f t="shared" si="9"/>
        <v>4101380059</v>
      </c>
    </row>
    <row r="28" spans="1:10" ht="15">
      <c r="A28" s="14" t="s">
        <v>43</v>
      </c>
      <c r="B28" s="16" t="s">
        <v>54</v>
      </c>
      <c r="C28" s="22">
        <f>+C29</f>
        <v>3249249824</v>
      </c>
      <c r="D28" s="22">
        <f aca="true" t="shared" si="10" ref="D28:J28">+D29</f>
        <v>0</v>
      </c>
      <c r="E28" s="22">
        <f t="shared" si="10"/>
        <v>3825000</v>
      </c>
      <c r="F28" s="22">
        <f t="shared" si="10"/>
        <v>3245424824</v>
      </c>
      <c r="G28" s="22">
        <f t="shared" si="10"/>
        <v>197925854</v>
      </c>
      <c r="H28" s="22">
        <f t="shared" si="10"/>
        <v>1197678261</v>
      </c>
      <c r="I28" s="18">
        <f t="shared" si="2"/>
        <v>0.36903589697815165</v>
      </c>
      <c r="J28" s="22">
        <f t="shared" si="10"/>
        <v>2047746563</v>
      </c>
    </row>
    <row r="29" spans="1:10" ht="15">
      <c r="A29" s="15" t="s">
        <v>44</v>
      </c>
      <c r="B29" s="2" t="s">
        <v>55</v>
      </c>
      <c r="C29" s="22">
        <f>+C30+C32</f>
        <v>3249249824</v>
      </c>
      <c r="D29" s="22">
        <f aca="true" t="shared" si="11" ref="D29:J29">+D30+D32</f>
        <v>0</v>
      </c>
      <c r="E29" s="22">
        <f t="shared" si="11"/>
        <v>3825000</v>
      </c>
      <c r="F29" s="22">
        <f t="shared" si="11"/>
        <v>3245424824</v>
      </c>
      <c r="G29" s="22">
        <f t="shared" si="11"/>
        <v>197925854</v>
      </c>
      <c r="H29" s="22">
        <f t="shared" si="11"/>
        <v>1197678261</v>
      </c>
      <c r="I29" s="18">
        <f t="shared" si="2"/>
        <v>0.36903589697815165</v>
      </c>
      <c r="J29" s="22">
        <f t="shared" si="11"/>
        <v>2047746563</v>
      </c>
    </row>
    <row r="30" spans="1:10" ht="15">
      <c r="A30" s="2" t="s">
        <v>45</v>
      </c>
      <c r="B30" s="2" t="s">
        <v>56</v>
      </c>
      <c r="C30" s="23">
        <f>+C31</f>
        <v>549915949</v>
      </c>
      <c r="D30" s="23">
        <f aca="true" t="shared" si="12" ref="D30:J30">+D31</f>
        <v>0</v>
      </c>
      <c r="E30" s="23">
        <f t="shared" si="12"/>
        <v>0</v>
      </c>
      <c r="F30" s="23">
        <f t="shared" si="12"/>
        <v>549915949</v>
      </c>
      <c r="G30" s="23">
        <f t="shared" si="12"/>
        <v>72466872</v>
      </c>
      <c r="H30" s="23">
        <f t="shared" si="12"/>
        <v>453014997</v>
      </c>
      <c r="I30" s="20">
        <f t="shared" si="2"/>
        <v>0.8237895224239077</v>
      </c>
      <c r="J30" s="23">
        <f t="shared" si="12"/>
        <v>96900952</v>
      </c>
    </row>
    <row r="31" spans="1:10" ht="15">
      <c r="A31" s="2" t="s">
        <v>10</v>
      </c>
      <c r="B31" s="2" t="s">
        <v>57</v>
      </c>
      <c r="C31" s="17">
        <v>549915949</v>
      </c>
      <c r="D31" s="17">
        <v>0</v>
      </c>
      <c r="E31" s="17">
        <v>0</v>
      </c>
      <c r="F31" s="17">
        <f>+C31-E31</f>
        <v>549915949</v>
      </c>
      <c r="G31" s="17">
        <v>72466872</v>
      </c>
      <c r="H31" s="17">
        <v>453014997</v>
      </c>
      <c r="I31" s="19">
        <f t="shared" si="2"/>
        <v>0.8237895224239077</v>
      </c>
      <c r="J31" s="17">
        <f>+F31-H31</f>
        <v>96900952</v>
      </c>
    </row>
    <row r="32" spans="1:10" ht="15">
      <c r="A32" s="2" t="s">
        <v>46</v>
      </c>
      <c r="B32" s="2" t="s">
        <v>58</v>
      </c>
      <c r="C32" s="17">
        <f>+C33</f>
        <v>2699333875</v>
      </c>
      <c r="D32" s="17">
        <f aca="true" t="shared" si="13" ref="D32:J32">+D33</f>
        <v>0</v>
      </c>
      <c r="E32" s="17">
        <f t="shared" si="13"/>
        <v>3825000</v>
      </c>
      <c r="F32" s="17">
        <f t="shared" si="13"/>
        <v>2695508875</v>
      </c>
      <c r="G32" s="17">
        <f t="shared" si="13"/>
        <v>125458982</v>
      </c>
      <c r="H32" s="17">
        <f t="shared" si="13"/>
        <v>744663264</v>
      </c>
      <c r="I32" s="20">
        <f t="shared" si="2"/>
        <v>0.2762607353685675</v>
      </c>
      <c r="J32" s="17">
        <f t="shared" si="13"/>
        <v>1950845611</v>
      </c>
    </row>
    <row r="33" spans="1:10" ht="15">
      <c r="A33" s="2" t="s">
        <v>11</v>
      </c>
      <c r="B33" s="2" t="s">
        <v>57</v>
      </c>
      <c r="C33" s="17">
        <v>2699333875</v>
      </c>
      <c r="D33" s="17">
        <v>0</v>
      </c>
      <c r="E33" s="17">
        <v>3825000</v>
      </c>
      <c r="F33" s="17">
        <f>+C33-E33</f>
        <v>2695508875</v>
      </c>
      <c r="G33" s="17">
        <v>125458982</v>
      </c>
      <c r="H33" s="17">
        <v>744663264</v>
      </c>
      <c r="I33" s="19">
        <f t="shared" si="2"/>
        <v>0.2762607353685675</v>
      </c>
      <c r="J33" s="17">
        <f>+F33-H33</f>
        <v>1950845611</v>
      </c>
    </row>
    <row r="34" spans="1:10" ht="15">
      <c r="A34" s="2" t="s">
        <v>48</v>
      </c>
      <c r="B34" s="2" t="s">
        <v>59</v>
      </c>
      <c r="C34" s="17">
        <f aca="true" t="shared" si="14" ref="C34:H34">+C35+C38</f>
        <v>2515737434</v>
      </c>
      <c r="D34" s="17">
        <f t="shared" si="14"/>
        <v>0</v>
      </c>
      <c r="E34" s="17">
        <f t="shared" si="14"/>
        <v>0</v>
      </c>
      <c r="F34" s="17">
        <f t="shared" si="14"/>
        <v>2515737434</v>
      </c>
      <c r="G34" s="17">
        <f t="shared" si="14"/>
        <v>203911419</v>
      </c>
      <c r="H34" s="17">
        <f t="shared" si="14"/>
        <v>462103938</v>
      </c>
      <c r="I34" s="20">
        <f t="shared" si="2"/>
        <v>0.18368528120411154</v>
      </c>
      <c r="J34" s="17">
        <f>+J35+J38</f>
        <v>2053633496</v>
      </c>
    </row>
    <row r="35" spans="1:10" ht="15">
      <c r="A35" s="2" t="s">
        <v>47</v>
      </c>
      <c r="B35" s="2" t="s">
        <v>60</v>
      </c>
      <c r="C35" s="17">
        <f>+C36</f>
        <v>2360766249</v>
      </c>
      <c r="D35" s="17">
        <f aca="true" t="shared" si="15" ref="D35:J35">+D36</f>
        <v>0</v>
      </c>
      <c r="E35" s="17">
        <f t="shared" si="15"/>
        <v>0</v>
      </c>
      <c r="F35" s="17">
        <f t="shared" si="15"/>
        <v>2360766249</v>
      </c>
      <c r="G35" s="17">
        <f t="shared" si="15"/>
        <v>200433969</v>
      </c>
      <c r="H35" s="17">
        <f t="shared" si="15"/>
        <v>332262803</v>
      </c>
      <c r="I35" s="20">
        <f t="shared" si="2"/>
        <v>0.14074362641398472</v>
      </c>
      <c r="J35" s="17">
        <f t="shared" si="15"/>
        <v>2028503446</v>
      </c>
    </row>
    <row r="36" spans="1:10" ht="15">
      <c r="A36" s="2" t="s">
        <v>49</v>
      </c>
      <c r="B36" s="2" t="s">
        <v>61</v>
      </c>
      <c r="C36" s="17">
        <f>+C37</f>
        <v>2360766249</v>
      </c>
      <c r="D36" s="17">
        <f aca="true" t="shared" si="16" ref="D36:J36">+D37</f>
        <v>0</v>
      </c>
      <c r="E36" s="17">
        <f t="shared" si="16"/>
        <v>0</v>
      </c>
      <c r="F36" s="17">
        <f t="shared" si="16"/>
        <v>2360766249</v>
      </c>
      <c r="G36" s="17">
        <f t="shared" si="16"/>
        <v>200433969</v>
      </c>
      <c r="H36" s="17">
        <f t="shared" si="16"/>
        <v>332262803</v>
      </c>
      <c r="I36" s="20">
        <f t="shared" si="2"/>
        <v>0.14074362641398472</v>
      </c>
      <c r="J36" s="17">
        <f t="shared" si="16"/>
        <v>2028503446</v>
      </c>
    </row>
    <row r="37" spans="1:10" ht="15">
      <c r="A37" s="2" t="s">
        <v>12</v>
      </c>
      <c r="B37" s="2" t="s">
        <v>62</v>
      </c>
      <c r="C37" s="17">
        <v>2360766249</v>
      </c>
      <c r="D37" s="17">
        <v>0</v>
      </c>
      <c r="E37" s="17">
        <v>0</v>
      </c>
      <c r="F37" s="17">
        <f>+C37-E37</f>
        <v>2360766249</v>
      </c>
      <c r="G37" s="17">
        <v>200433969</v>
      </c>
      <c r="H37" s="17">
        <v>332262803</v>
      </c>
      <c r="I37" s="19">
        <f t="shared" si="2"/>
        <v>0.14074362641398472</v>
      </c>
      <c r="J37" s="17">
        <f>+F37-H37</f>
        <v>2028503446</v>
      </c>
    </row>
    <row r="38" spans="1:10" ht="15">
      <c r="A38" s="2" t="s">
        <v>50</v>
      </c>
      <c r="B38" s="2" t="s">
        <v>63</v>
      </c>
      <c r="C38" s="17">
        <f>+C39</f>
        <v>154971185</v>
      </c>
      <c r="D38" s="17">
        <f aca="true" t="shared" si="17" ref="D38:J38">+D39</f>
        <v>0</v>
      </c>
      <c r="E38" s="17">
        <f t="shared" si="17"/>
        <v>0</v>
      </c>
      <c r="F38" s="17">
        <f t="shared" si="17"/>
        <v>154971185</v>
      </c>
      <c r="G38" s="17">
        <f t="shared" si="17"/>
        <v>3477450</v>
      </c>
      <c r="H38" s="17">
        <f t="shared" si="17"/>
        <v>129841135</v>
      </c>
      <c r="I38" s="20">
        <f t="shared" si="2"/>
        <v>0.837840499186994</v>
      </c>
      <c r="J38" s="17">
        <f t="shared" si="17"/>
        <v>25130050</v>
      </c>
    </row>
    <row r="39" spans="1:10" ht="15">
      <c r="A39" s="2" t="s">
        <v>51</v>
      </c>
      <c r="B39" s="2" t="s">
        <v>64</v>
      </c>
      <c r="C39" s="17">
        <f>+C40</f>
        <v>154971185</v>
      </c>
      <c r="D39" s="17">
        <f aca="true" t="shared" si="18" ref="D39:J39">+D40</f>
        <v>0</v>
      </c>
      <c r="E39" s="17">
        <f t="shared" si="18"/>
        <v>0</v>
      </c>
      <c r="F39" s="17">
        <f t="shared" si="18"/>
        <v>154971185</v>
      </c>
      <c r="G39" s="17">
        <f t="shared" si="18"/>
        <v>3477450</v>
      </c>
      <c r="H39" s="17">
        <f t="shared" si="18"/>
        <v>129841135</v>
      </c>
      <c r="I39" s="20">
        <f t="shared" si="2"/>
        <v>0.837840499186994</v>
      </c>
      <c r="J39" s="17">
        <f t="shared" si="18"/>
        <v>25130050</v>
      </c>
    </row>
    <row r="40" spans="1:10" ht="15">
      <c r="A40" s="2" t="s">
        <v>13</v>
      </c>
      <c r="B40" s="2" t="s">
        <v>65</v>
      </c>
      <c r="C40" s="17">
        <v>154971185</v>
      </c>
      <c r="D40" s="17">
        <v>0</v>
      </c>
      <c r="E40" s="17">
        <v>0</v>
      </c>
      <c r="F40" s="17">
        <f>+C40-E40</f>
        <v>154971185</v>
      </c>
      <c r="G40" s="17">
        <v>3477450</v>
      </c>
      <c r="H40" s="17">
        <v>129841135</v>
      </c>
      <c r="I40" s="19">
        <f t="shared" si="2"/>
        <v>0.837840499186994</v>
      </c>
      <c r="J40" s="17">
        <f>+F40-H40</f>
        <v>25130050</v>
      </c>
    </row>
    <row r="41" spans="1:10" ht="15">
      <c r="A41" s="26" t="s">
        <v>21</v>
      </c>
      <c r="B41" s="27"/>
      <c r="C41" s="22">
        <f>+C25+C8</f>
        <v>6107972799</v>
      </c>
      <c r="D41" s="22">
        <f>+D25+D8</f>
        <v>0</v>
      </c>
      <c r="E41" s="22">
        <f>+E25+E8</f>
        <v>4530264</v>
      </c>
      <c r="F41" s="21">
        <f>+C41-E41</f>
        <v>6103442535</v>
      </c>
      <c r="G41" s="22">
        <f>+G25+G8</f>
        <v>432260400</v>
      </c>
      <c r="H41" s="22">
        <f>+H25+H8</f>
        <v>1882136018</v>
      </c>
      <c r="I41" s="18">
        <f t="shared" si="2"/>
        <v>0.3083728579743235</v>
      </c>
      <c r="J41" s="21">
        <f>+F41-H41</f>
        <v>4221306517</v>
      </c>
    </row>
  </sheetData>
  <sheetProtection/>
  <mergeCells count="4">
    <mergeCell ref="A41:B41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2019-05-03T15:11:05Z</dcterms:modified>
  <cp:category/>
  <cp:version/>
  <cp:contentType/>
  <cp:contentStatus/>
</cp:coreProperties>
</file>